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8"/>
  <workbookPr codeName="ThisWorkbook"/>
  <mc:AlternateContent xmlns:mc="http://schemas.openxmlformats.org/markup-compatibility/2006">
    <mc:Choice Requires="x15">
      <x15ac:absPath xmlns:x15ac="http://schemas.microsoft.com/office/spreadsheetml/2010/11/ac" url="I:\EXCEL\account\Name\ALL\PDF דוחות לאוצר 2024אקסל\אקסל רשימות ניע 062024\Kela\מתוקן\"/>
    </mc:Choice>
  </mc:AlternateContent>
  <xr:revisionPtr revIDLastSave="0" documentId="13_ncr:1_{E861214D-8BBC-4764-8A1D-8A0603D31064}" xr6:coauthVersionLast="36" xr6:coauthVersionMax="36" xr10:uidLastSave="{00000000-0000-0000-0000-000000000000}"/>
  <bookViews>
    <workbookView xWindow="-120" yWindow="-120" windowWidth="29040" windowHeight="15720" tabRatio="840" firstSheet="15" activeTab="22" xr2:uid="{00000000-000D-0000-FFFF-FFFF00000000}"/>
  </bookViews>
  <sheets>
    <sheet name="עמוד פתיחה" sheetId="38" r:id="rId1"/>
    <sheet name="סכום נכסים" sheetId="2" r:id="rId2"/>
    <sheet name="מזומנים ושווי מזומנים" sheetId="3" r:id="rId3"/>
    <sheet name="איגרות חוב ממשלתיות" sheetId="4" r:id="rId4"/>
    <sheet name="ניירות ערך מסחריים" sheetId="5" r:id="rId5"/>
    <sheet name="איגרות חוב" sheetId="6" r:id="rId6"/>
    <sheet name="מניות מבכ ויהש" sheetId="7" r:id="rId7"/>
    <sheet name="קרנות סל" sheetId="8" r:id="rId8"/>
    <sheet name="קרנות נאמנות" sheetId="9" r:id="rId9"/>
    <sheet name="כתבי אופציה" sheetId="10" r:id="rId10"/>
    <sheet name="אופציות" sheetId="11" r:id="rId11"/>
    <sheet name="חוזים עתידיים" sheetId="12" r:id="rId12"/>
    <sheet name="מוצרים מובנים" sheetId="13" r:id="rId13"/>
    <sheet name="לא סחיר איגרות חוב ממשלתיות" sheetId="14" r:id="rId14"/>
    <sheet name="לא סחיר איגרות חוב מיועדות" sheetId="15" r:id="rId15"/>
    <sheet name="אפיק השקעה מובטח תשואה" sheetId="48" r:id="rId16"/>
    <sheet name="לא סחיר ניירות ערך מסחריים" sheetId="16" r:id="rId17"/>
    <sheet name="לא סחיר איגרות חוב" sheetId="17" r:id="rId18"/>
    <sheet name="לא סחיר מניות מבכ ויהש" sheetId="18" r:id="rId19"/>
    <sheet name="קרנות השקעה" sheetId="19" r:id="rId20"/>
    <sheet name="לא סחיר כתבי אופציה" sheetId="20" r:id="rId21"/>
    <sheet name="לא סחיר אופציות" sheetId="21" r:id="rId22"/>
    <sheet name="לא סחיר נגזרים אחרים" sheetId="40" r:id="rId23"/>
    <sheet name="הלוואות" sheetId="23" r:id="rId24"/>
    <sheet name="לא סחיר מוצרים מובנים" sheetId="24" r:id="rId25"/>
    <sheet name="פיקדונות מעל 3 חודשים" sheetId="25" r:id="rId26"/>
    <sheet name="זכויות מקרקעין" sheetId="26" r:id="rId27"/>
    <sheet name="השקעה בחברות מוחזקות" sheetId="27" r:id="rId28"/>
    <sheet name="נכסים אחרים" sheetId="28" r:id="rId29"/>
    <sheet name="מסגרות אשראי" sheetId="29" r:id="rId30"/>
    <sheet name="יתרות התחייבות להשקעה" sheetId="47" r:id="rId31"/>
    <sheet name="אפשרויות בחירה" sheetId="49" r:id="rId32"/>
    <sheet name="מיפוי סעיפים" sheetId="58" r:id="rId33"/>
    <sheet name="File Name Info" sheetId="41" state="hidden" r:id="rId34"/>
  </sheets>
  <externalReferences>
    <externalReference r:id="rId35"/>
    <externalReference r:id="rId36"/>
  </externalReferences>
  <definedNames>
    <definedName name="_xlnm._FilterDatabase" localSheetId="31" hidden="1">'אפשרויות בחירה'!$A$1:$D$1040</definedName>
    <definedName name="_xlnm._FilterDatabase" localSheetId="2" hidden="1">'מזומנים ושווי מזומנים'!$A$1:$N$1</definedName>
    <definedName name="_xlnm._FilterDatabase" localSheetId="32" hidden="1">'מיפוי סעיפים'!$A$1:$D$795</definedName>
    <definedName name="Additional_Factor">'אפשרויות בחירה'!$C$701:$C$850</definedName>
    <definedName name="Amoritization">'אפשרויות בחירה'!$C$546:$C$550</definedName>
    <definedName name="Capsule">'אפשרויות בחירה'!$C$926:$C$928</definedName>
    <definedName name="Company_Name">'File Name Info'!$A$34:$A$120</definedName>
    <definedName name="Company_Name_ID">'File Name Info'!$A$34:$B$120</definedName>
    <definedName name="Consortium">'אפשרויות בחירה'!$C$514:$C$515</definedName>
    <definedName name="Country_list">'אפשרויות בחירה'!$C$4:$C$85</definedName>
    <definedName name="Country_list_funds">'אפשרויות בחירה'!$C$4:$C$103</definedName>
    <definedName name="CSA">'אפשרויות בחירה'!$C$688:$C$689</definedName>
    <definedName name="Delivery">'אפשרויות בחירה'!$C$666:$C$667</definedName>
    <definedName name="Dependence_Independence">'אפשרויות בחירה'!$C$654:$C$655</definedName>
    <definedName name="Duration_Underlying_Interest_Rate">'אפשרויות בחירה'!$C$680:$C$687</definedName>
    <definedName name="File_Type">'File Name Info'!$A$10:$A$12</definedName>
    <definedName name="Full_File_Type">'File Name Info'!$A$11:$B$13</definedName>
    <definedName name="Full_Type">'File Name Info'!$A$2:$B$8</definedName>
    <definedName name="Full_Type_Nostro">'File Name Info'!$A$3:$B$6</definedName>
    <definedName name="Full_Year">'File Name Info'!$A$22:$B$31</definedName>
    <definedName name="Fund_Strategy">'אפשרויות בחירה'!$C$597:$C$621</definedName>
    <definedName name="Fund_type">'אפשרויות בחירה'!$C$328:$C$498</definedName>
    <definedName name="Holding_interest">'אפשרויות בחירה'!$C$146:$C$147</definedName>
    <definedName name="In_the_books">'אפשרויות בחירה'!$C$656:$C$657</definedName>
    <definedName name="Industry_Sector">'אפשרויות בחירה'!$C$1129:$C$1245</definedName>
    <definedName name="Industry_sector_all">'אפשרויות בחירה'!$C$202:$C$327</definedName>
    <definedName name="Industry_sectors">'אפשרויות בחירה'!$C$202:$C$327</definedName>
    <definedName name="israel_abroad">'אפשרויות בחירה'!$C$2:$C$3</definedName>
    <definedName name="Issuer_Number_Banks">'אפשרויות בחירה'!$C$111:$C$113</definedName>
    <definedName name="Issuer_Number_Fund">'אפשרויות בחירה'!$C$114:$C$117</definedName>
    <definedName name="issuer_number_loan">'אפשרויות בחירה'!$C$118:$C$126</definedName>
    <definedName name="Issuer_Number_Type">'אפשרויות בחירה'!$C$104:$C$110</definedName>
    <definedName name="Issuer_Number_Type_2">'אפשרויות בחירה'!$C$1076:$C$1079</definedName>
    <definedName name="Issuer_Number_Type_3">'אפשרויות בחירה'!$C$1081:$C$1085</definedName>
    <definedName name="Issuer_Number_Type_V2" localSheetId="31">'אפשרויות בחירה'!$C$104:$C$110</definedName>
    <definedName name="Issuer_Type_TFunds">'אפשרויות בחירה'!$C$1087:$C$1089</definedName>
    <definedName name="Leading_factor">'אפשרויות בחירה'!$C$692:$C$700</definedName>
    <definedName name="Linked_Type">'אפשרויות בחירה'!$C$516:$C$519</definedName>
    <definedName name="other_investments">'אפשרויות בחירה'!$C$1000:$C$1033</definedName>
    <definedName name="Penalty">'אפשרויות בחירה'!$C$851:$C$852</definedName>
    <definedName name="QTR">'File Name Info'!$A$15:$A$19</definedName>
    <definedName name="Rating_Agency">'אפשרויות בחירה'!$C$188:$C$201</definedName>
    <definedName name="real_estate_lifestage">'אפשרויות בחירה'!$C$634:$C$642</definedName>
    <definedName name="real_estate_loans">'אפשרויות בחירה'!$C$553:$C$591</definedName>
    <definedName name="Real_Estate_Main_Use">'אפשרויות בחירה'!$C$622:$C$633</definedName>
    <definedName name="Recourse_Nonrecourse">'אפשרויות בחירה'!$C$544:$C$545</definedName>
    <definedName name="Repayment_Rights">'אפשרויות בחירה'!$C$551:$C$552</definedName>
    <definedName name="Reset_frequency">'אפשרויות בחירה'!$C$658:$C$665</definedName>
    <definedName name="Security_ID_Number_Type">'אפשרויות בחירה'!$C$1113:$C$1116</definedName>
    <definedName name="Security_Number_Loans" localSheetId="31">'אפשרויות בחירה'!$C$131</definedName>
    <definedName name="Stock_Exchange">'אפשרויות בחירה'!$C$1283:$C$1315</definedName>
    <definedName name="Stock_Exchange_Gov_Bonds">'אפשרויות בחירה'!$C$148:$C$181</definedName>
    <definedName name="Subordination_Risk">'אפשרויות בחירה'!$C$186:$C$187</definedName>
    <definedName name="Tradeable_Status">'אפשרויות בחירה'!$C$1272:$C$1281</definedName>
    <definedName name="Tradeable_Status_All">'אפשרויות בחירה'!$C$135:$C$145</definedName>
    <definedName name="tradeable_status_bonds">'אפשרויות בחירה'!$C$1248:$C$1253</definedName>
    <definedName name="tradeable_status_funds">'אפשרויות בחירה'!$C$1118:$C$1119</definedName>
    <definedName name="tradeable_status_stock">'אפשרויות בחירה'!$C$1255:$C$1259</definedName>
    <definedName name="Tradeable_Status_v2">'אפשרויות בחירה'!$C$1121:$C$1126</definedName>
    <definedName name="tradeable_status_warrants">'אפשרויות בחירה'!$C$1261:$C$1265</definedName>
    <definedName name="tradeable_status_warrants_v2">'אפשרויות בחירה'!$C$1267:$C$1269</definedName>
    <definedName name="Transaction" localSheetId="31">'אפשרויות בחירה'!$C$643:$C$646</definedName>
    <definedName name="Type">'File Name Info'!$A$2:$A$8</definedName>
    <definedName name="Type_of_Interest_Rate">'אפשרויות בחירה'!$C$592:$C$594</definedName>
    <definedName name="Type_of_Security">'אפשרויות בחירה'!$C$520:$C$543</definedName>
    <definedName name="Type_of_Security_ID">'אפשרויות בחירה'!$C$127:$C$131</definedName>
    <definedName name="Type_of_Security_ID_Fund">'אפשרויות בחירה'!$C$132:$C$134</definedName>
    <definedName name="Type_of_Security_ID_V2" localSheetId="31">'אפשרויות בחירה'!$C$127:$C$131</definedName>
    <definedName name="Underlying_Asset">'אפשרויות בחירה'!$C$499:$C$513</definedName>
    <definedName name="Underlying_Asset_Structured">'אפשרויות בחירה'!$C$1094:$C$1105</definedName>
    <definedName name="Underlying_Interest_Rates">'אפשרויות בחירה'!$C$668:$C$679</definedName>
    <definedName name="Underlying_Interest_Rates_Der" localSheetId="31">'אפשרויות בחירה'!$C$670:$C$679</definedName>
    <definedName name="Valuation">'אפשרויות בחירה'!$C$649:$C$653</definedName>
    <definedName name="Valuation_Loans">'אפשרויות בחירה'!$C$1091:$C$1092</definedName>
    <definedName name="Valuation_Method">'אפשרויות בחירה'!$C$643:$C$648</definedName>
    <definedName name="Valuation_Realestate">'אפשרויות בחירה'!$C$1108:$C$1111</definedName>
    <definedName name="What_is_rated">'אפשרויות בחירה'!$C$182:$C$185</definedName>
    <definedName name="what_is_rated_loans">'אפשרויות בחירה'!$C$183:$C$185</definedName>
    <definedName name="YEAR">'File Name Info'!$A$21:$A$31</definedName>
    <definedName name="Yes_No_Bad_Debt">'אפשרויות בחירה'!$C$595:$C$596</definedName>
    <definedName name="Z_AE318230_F718_49FC_82EB_7CAC3DCD05F1_.wvu.FilterData" localSheetId="2" hidden="1">'מזומנים ושווי מזומנים'!$A$1:$N$1</definedName>
    <definedName name="Z_AE318230_F718_49FC_82EB_7CAC3DCD05F1_.wvu.Rows" localSheetId="10" hidden="1">אופציות!#REF!</definedName>
    <definedName name="Z_AE318230_F718_49FC_82EB_7CAC3DCD05F1_.wvu.Rows" localSheetId="5" hidden="1">'איגרות חוב'!#REF!</definedName>
    <definedName name="Z_AE318230_F718_49FC_82EB_7CAC3DCD05F1_.wvu.Rows" localSheetId="3" hidden="1">'איגרות חוב ממשלתיות'!#REF!</definedName>
    <definedName name="Z_AE318230_F718_49FC_82EB_7CAC3DCD05F1_.wvu.Rows" localSheetId="15" hidden="1">'אפיק השקעה מובטח תשואה'!#REF!</definedName>
    <definedName name="Z_AE318230_F718_49FC_82EB_7CAC3DCD05F1_.wvu.Rows" localSheetId="27" hidden="1">'השקעה בחברות מוחזקות'!#REF!</definedName>
    <definedName name="Z_AE318230_F718_49FC_82EB_7CAC3DCD05F1_.wvu.Rows" localSheetId="26" hidden="1">'זכויות מקרקעין'!#REF!</definedName>
    <definedName name="Z_AE318230_F718_49FC_82EB_7CAC3DCD05F1_.wvu.Rows" localSheetId="11" hidden="1">'חוזים עתידיים'!#REF!</definedName>
    <definedName name="Z_AE318230_F718_49FC_82EB_7CAC3DCD05F1_.wvu.Rows" localSheetId="30" hidden="1">'יתרות התחייבות להשקעה'!#REF!</definedName>
    <definedName name="Z_AE318230_F718_49FC_82EB_7CAC3DCD05F1_.wvu.Rows" localSheetId="9" hidden="1">'כתבי אופציה'!#REF!</definedName>
    <definedName name="Z_AE318230_F718_49FC_82EB_7CAC3DCD05F1_.wvu.Rows" localSheetId="21" hidden="1">'לא סחיר אופציות'!#REF!</definedName>
    <definedName name="Z_AE318230_F718_49FC_82EB_7CAC3DCD05F1_.wvu.Rows" localSheetId="17" hidden="1">'לא סחיר איגרות חוב'!#REF!</definedName>
    <definedName name="Z_AE318230_F718_49FC_82EB_7CAC3DCD05F1_.wvu.Rows" localSheetId="14" hidden="1">'לא סחיר איגרות חוב מיועדות'!#REF!</definedName>
    <definedName name="Z_AE318230_F718_49FC_82EB_7CAC3DCD05F1_.wvu.Rows" localSheetId="13" hidden="1">'לא סחיר איגרות חוב ממשלתיות'!#REF!</definedName>
    <definedName name="Z_AE318230_F718_49FC_82EB_7CAC3DCD05F1_.wvu.Rows" localSheetId="20" hidden="1">'לא סחיר כתבי אופציה'!#REF!</definedName>
    <definedName name="Z_AE318230_F718_49FC_82EB_7CAC3DCD05F1_.wvu.Rows" localSheetId="24" hidden="1">'לא סחיר מוצרים מובנים'!#REF!</definedName>
    <definedName name="Z_AE318230_F718_49FC_82EB_7CAC3DCD05F1_.wvu.Rows" localSheetId="18" hidden="1">'לא סחיר מניות מבכ ויהש'!#REF!</definedName>
    <definedName name="Z_AE318230_F718_49FC_82EB_7CAC3DCD05F1_.wvu.Rows" localSheetId="16" hidden="1">'לא סחיר ניירות ערך מסחריים'!#REF!</definedName>
    <definedName name="Z_AE318230_F718_49FC_82EB_7CAC3DCD05F1_.wvu.Rows" localSheetId="12" hidden="1">'מוצרים מובנים'!#REF!</definedName>
    <definedName name="Z_AE318230_F718_49FC_82EB_7CAC3DCD05F1_.wvu.Rows" localSheetId="6" hidden="1">'מניות מבכ ויהש'!#REF!</definedName>
    <definedName name="Z_AE318230_F718_49FC_82EB_7CAC3DCD05F1_.wvu.Rows" localSheetId="29" hidden="1">'מסגרות אשראי'!#REF!</definedName>
    <definedName name="Z_AE318230_F718_49FC_82EB_7CAC3DCD05F1_.wvu.Rows" localSheetId="4" hidden="1">'ניירות ערך מסחריים'!#REF!</definedName>
    <definedName name="Z_AE318230_F718_49FC_82EB_7CAC3DCD05F1_.wvu.Rows" localSheetId="28" hidden="1">'נכסים אחרים'!#REF!</definedName>
    <definedName name="Z_AE318230_F718_49FC_82EB_7CAC3DCD05F1_.wvu.Rows" localSheetId="25" hidden="1">'פיקדונות מעל 3 חודשים'!#REF!</definedName>
    <definedName name="Z_AE318230_F718_49FC_82EB_7CAC3DCD05F1_.wvu.Rows" localSheetId="19" hidden="1">'קרנות השקעה'!#REF!</definedName>
    <definedName name="Z_AE318230_F718_49FC_82EB_7CAC3DCD05F1_.wvu.Rows" localSheetId="8" hidden="1">'קרנות נאמנות'!#REF!</definedName>
    <definedName name="Z_AE318230_F718_49FC_82EB_7CAC3DCD05F1_.wvu.Rows" localSheetId="7" hidden="1">'קרנות סל'!#REF!</definedName>
  </definedNames>
  <calcPr calcId="191029"/>
  <customWorkbookViews>
    <customWorkbookView name="נירית שימרון - Personal View" guid="{AE318230-F718-49FC-82EB-7CAC3DCD05F1}" mergeInterval="0" personalView="1" maximized="1" xWindow="-8" yWindow="-8" windowWidth="1696" windowHeight="1026" tabRatio="894" activeSheetId="3" showComments="commIndAndComment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5" i="40" l="1"/>
  <c r="O4" i="40"/>
  <c r="O3" i="40"/>
  <c r="O2" i="40"/>
  <c r="H5" i="40"/>
  <c r="H4" i="40"/>
  <c r="H3" i="40"/>
  <c r="H2" i="40"/>
  <c r="D32" i="2" l="1"/>
  <c r="B32" i="2" l="1"/>
  <c r="C30" i="2"/>
  <c r="B29" i="2"/>
  <c r="D29" i="2" s="1"/>
  <c r="B28" i="2"/>
  <c r="D28" i="2" s="1"/>
  <c r="D27" i="2"/>
  <c r="B27" i="2"/>
  <c r="D26" i="2"/>
  <c r="B26" i="2"/>
  <c r="B25" i="2"/>
  <c r="D25" i="2" s="1"/>
  <c r="B24" i="2"/>
  <c r="D24" i="2" s="1"/>
  <c r="D23" i="2"/>
  <c r="B23" i="2"/>
  <c r="D22" i="2"/>
  <c r="B22" i="2"/>
  <c r="B21" i="2"/>
  <c r="D21" i="2" s="1"/>
  <c r="B20" i="2"/>
  <c r="D20" i="2" s="1"/>
  <c r="D19" i="2"/>
  <c r="B19" i="2"/>
  <c r="D18" i="2"/>
  <c r="B18" i="2"/>
  <c r="B17" i="2"/>
  <c r="D17" i="2" s="1"/>
  <c r="B16" i="2"/>
  <c r="D16" i="2" s="1"/>
  <c r="D15" i="2"/>
  <c r="B15" i="2"/>
  <c r="D14" i="2"/>
  <c r="B14" i="2"/>
  <c r="B13" i="2"/>
  <c r="D13" i="2" s="1"/>
  <c r="B12" i="2"/>
  <c r="D12" i="2" s="1"/>
  <c r="D11" i="2"/>
  <c r="B11" i="2"/>
  <c r="D10" i="2"/>
  <c r="B10" i="2"/>
  <c r="B9" i="2"/>
  <c r="D9" i="2" s="1"/>
  <c r="B8" i="2"/>
  <c r="D8" i="2" s="1"/>
  <c r="D7" i="2"/>
  <c r="B7" i="2"/>
  <c r="D6" i="2"/>
  <c r="B6" i="2"/>
  <c r="B5" i="2"/>
  <c r="D5" i="2" s="1"/>
  <c r="B4" i="2"/>
  <c r="D4" i="2" s="1"/>
  <c r="D3" i="2"/>
  <c r="B3" i="2"/>
  <c r="D13" i="38"/>
  <c r="D15" i="38" s="1"/>
  <c r="B30" i="2" l="1"/>
  <c r="E28" i="2" s="1"/>
  <c r="E16" i="2"/>
  <c r="E15" i="2"/>
  <c r="E21" i="2"/>
  <c r="E5" i="2"/>
  <c r="E7" i="2"/>
  <c r="D30" i="2"/>
  <c r="E3" i="2" l="1"/>
  <c r="E10" i="2"/>
  <c r="E9" i="2"/>
  <c r="E30" i="2" s="1"/>
  <c r="E25" i="2"/>
  <c r="E19" i="2"/>
  <c r="E4" i="2"/>
  <c r="E20" i="2"/>
  <c r="E6" i="2"/>
  <c r="E22" i="2"/>
  <c r="E14" i="2"/>
  <c r="E13" i="2"/>
  <c r="E29" i="2"/>
  <c r="E23" i="2"/>
  <c r="E8" i="2"/>
  <c r="E24" i="2"/>
  <c r="E26" i="2"/>
  <c r="E18" i="2"/>
  <c r="E17" i="2"/>
  <c r="E11" i="2"/>
  <c r="E27" i="2"/>
  <c r="E12" i="2"/>
</calcChain>
</file>

<file path=xl/sharedStrings.xml><?xml version="1.0" encoding="utf-8"?>
<sst xmlns="http://schemas.openxmlformats.org/spreadsheetml/2006/main" count="9946" uniqueCount="2161">
  <si>
    <t>מספר קופה/קרן/ח.פ. עבור חברת ביטוח</t>
  </si>
  <si>
    <t>מספר מסלול</t>
  </si>
  <si>
    <t>שם מנפיק</t>
  </si>
  <si>
    <t>שם נייר ערך</t>
  </si>
  <si>
    <t>מספר נייר ערך</t>
  </si>
  <si>
    <t>מאפיין עיקרי</t>
  </si>
  <si>
    <t>ישראל/חו"ל</t>
  </si>
  <si>
    <t>מדינה לפי חשיפה כלכלית</t>
  </si>
  <si>
    <t>זירת מסחר</t>
  </si>
  <si>
    <t>דירוג</t>
  </si>
  <si>
    <t>שם מדרג</t>
  </si>
  <si>
    <t>מטבע פעילות</t>
  </si>
  <si>
    <t>מח"מ</t>
  </si>
  <si>
    <t>מועד פדיון</t>
  </si>
  <si>
    <t>שיעור ריבית</t>
  </si>
  <si>
    <t>תשואה לפדיון</t>
  </si>
  <si>
    <t>סכום לקבל (במטבע הפעילות)</t>
  </si>
  <si>
    <t>ערך נקוב (יחידות)</t>
  </si>
  <si>
    <t>שער חליפין</t>
  </si>
  <si>
    <t>שער נייר הערך</t>
  </si>
  <si>
    <t>שווי הוגן (באלפי ש"ח)</t>
  </si>
  <si>
    <t>עלות מופחתת (באלפי ש"ח)</t>
  </si>
  <si>
    <t>השיטה שיושמה בדוח הכספי</t>
  </si>
  <si>
    <t>שיעור מערך נקוב מונפק</t>
  </si>
  <si>
    <t>שיעור מנכסי אפיק ההשקעה</t>
  </si>
  <si>
    <t>שיעור מסך נכסי ההשקעה</t>
  </si>
  <si>
    <t>378</t>
  </si>
  <si>
    <t>בנק ישראל- מק"מ</t>
  </si>
  <si>
    <t>מלווה קצר מועד 215</t>
  </si>
  <si>
    <t>IL0082502191</t>
  </si>
  <si>
    <t>מק"מ קצר משנים עשר חודשים</t>
  </si>
  <si>
    <t>ישראל</t>
  </si>
  <si>
    <t>TASE</t>
  </si>
  <si>
    <t>RF</t>
  </si>
  <si>
    <t>פנימי</t>
  </si>
  <si>
    <t>ILS</t>
  </si>
  <si>
    <t>05/02/2025</t>
  </si>
  <si>
    <t>שווי הוגן</t>
  </si>
  <si>
    <t>מלווה קצר מועד 914</t>
  </si>
  <si>
    <t>IL0082409132</t>
  </si>
  <si>
    <t>04/09/2024</t>
  </si>
  <si>
    <t>גליל</t>
  </si>
  <si>
    <t>ממשל צמודה 0527</t>
  </si>
  <si>
    <t>IL0011408478</t>
  </si>
  <si>
    <t>צמוד למדד המחירים לצרכן בריבית קבועה</t>
  </si>
  <si>
    <t>31/05/2027</t>
  </si>
  <si>
    <t>ממשל צמודה 1131</t>
  </si>
  <si>
    <t>IL0011722209</t>
  </si>
  <si>
    <t>30/11/2031</t>
  </si>
  <si>
    <t>שחר</t>
  </si>
  <si>
    <t>ממשל שקלית 0229</t>
  </si>
  <si>
    <t>IL0011948028</t>
  </si>
  <si>
    <t>לא צמוד למדד המחירים לצרכן ריבית קבועה</t>
  </si>
  <si>
    <t>28/02/2029</t>
  </si>
  <si>
    <t>ממשלתית צמודה 0.5% 0529</t>
  </si>
  <si>
    <t>IL0011570236</t>
  </si>
  <si>
    <t>31/05/2029</t>
  </si>
  <si>
    <t>ממשלתית צמודה 0726</t>
  </si>
  <si>
    <t>IL0011695645</t>
  </si>
  <si>
    <t>31/07/2026</t>
  </si>
  <si>
    <t>ממשלתית צמודה 1.10% 1028</t>
  </si>
  <si>
    <t>IL0011973265</t>
  </si>
  <si>
    <t>31/10/2028</t>
  </si>
  <si>
    <t>ממשלתית שקלית 1.00% 03/30</t>
  </si>
  <si>
    <t>IL0011609851</t>
  </si>
  <si>
    <t>31/03/2030</t>
  </si>
  <si>
    <t>ממשלתית שקלית 1.3% 04/32</t>
  </si>
  <si>
    <t>IL0011806606</t>
  </si>
  <si>
    <t>30/04/2032</t>
  </si>
  <si>
    <t>מ.ק.מ. 315</t>
  </si>
  <si>
    <t>IL0082503181</t>
  </si>
  <si>
    <t>TASE </t>
  </si>
  <si>
    <t>05/03/2025</t>
  </si>
  <si>
    <t>ממשל צמודה 1025</t>
  </si>
  <si>
    <t>IL0011359127</t>
  </si>
  <si>
    <t>31/10/2025</t>
  </si>
  <si>
    <t>ממשל שיקלית 0928</t>
  </si>
  <si>
    <t>IL0011508798</t>
  </si>
  <si>
    <t>28/09/2028</t>
  </si>
  <si>
    <t>מספר מזהה לווה</t>
  </si>
  <si>
    <t>סוג מספר מזהה לווה</t>
  </si>
  <si>
    <t>שם הלוואה</t>
  </si>
  <si>
    <t>מספר הלוואה</t>
  </si>
  <si>
    <t>תאריך העמדת מסגרת אשראי</t>
  </si>
  <si>
    <t>בעל עניין/צד קשור</t>
  </si>
  <si>
    <t>דירוג הלוואה/המנפיק</t>
  </si>
  <si>
    <t>סוג הריבית</t>
  </si>
  <si>
    <t>סכום מסגרת האשראי הראשוני (במטבע הפעילות)</t>
  </si>
  <si>
    <t>סכום מסגרת האשראי הראשוני (באלפי ש"ח)</t>
  </si>
  <si>
    <t>שיעור יתרת מסגרת אשראי</t>
  </si>
  <si>
    <t>שם הנכס האחר</t>
  </si>
  <si>
    <t>מספר הנכס האחר</t>
  </si>
  <si>
    <t>תאריך עסקה</t>
  </si>
  <si>
    <t>תאריך שערוך אחרון</t>
  </si>
  <si>
    <t>שווי מטבעי</t>
  </si>
  <si>
    <t>זכאים</t>
  </si>
  <si>
    <t>28080000</t>
  </si>
  <si>
    <t>חייבים וזכאים</t>
  </si>
  <si>
    <t>לא</t>
  </si>
  <si>
    <t>NA</t>
  </si>
  <si>
    <t>זכאים מס עמיתים</t>
  </si>
  <si>
    <t>28200000</t>
  </si>
  <si>
    <t>חייבים וזכאים מס</t>
  </si>
  <si>
    <t>חייבים</t>
  </si>
  <si>
    <t>27960000</t>
  </si>
  <si>
    <t>מספר מנפיק</t>
  </si>
  <si>
    <t>סוג מספר מזהה מנפיק</t>
  </si>
  <si>
    <t>סוג מספר נייר ערך</t>
  </si>
  <si>
    <t>ענף מסחר</t>
  </si>
  <si>
    <t>סוג גורם משערך</t>
  </si>
  <si>
    <t>תלות/אי-תלות המשערך</t>
  </si>
  <si>
    <t>תאריך אחרון בו נבחנה בפועל ירידת ערך</t>
  </si>
  <si>
    <t>שיעור אחזקה באמצעי שליטה</t>
  </si>
  <si>
    <t>שווי מאזני (באלפי ש"ח)</t>
  </si>
  <si>
    <t>שם הנכס</t>
  </si>
  <si>
    <t>מדינת מיקום נדל"ן</t>
  </si>
  <si>
    <t>תאריך רכישה</t>
  </si>
  <si>
    <t>שימוש עיקרי בנכס</t>
  </si>
  <si>
    <t>מחזור חיי הנכס</t>
  </si>
  <si>
    <t>כתובת הנכס</t>
  </si>
  <si>
    <t>שיעור תשואה בפועל במהלך הרבעון</t>
  </si>
  <si>
    <t>השיטה שבאמצעותה נקבע שווי הנכס</t>
  </si>
  <si>
    <t>שם גורם משערך</t>
  </si>
  <si>
    <t>שווי הוגן (במטבע הפעילות)</t>
  </si>
  <si>
    <t>עלות מופחתת (במטבע הפעילות)</t>
  </si>
  <si>
    <t>שם הבנק</t>
  </si>
  <si>
    <t>מספר מזהה בנק</t>
  </si>
  <si>
    <t>סוג מספר מזהה בנק</t>
  </si>
  <si>
    <t>תאריך פקיעת פיקדון</t>
  </si>
  <si>
    <t>דירוג הבנק</t>
  </si>
  <si>
    <t>שער פיקדון</t>
  </si>
  <si>
    <t>נכס בסיס</t>
  </si>
  <si>
    <t>דירוג נייר הערך/המנפיק</t>
  </si>
  <si>
    <t>קובץ דיווח עבור רשימת נכסים ברמת הנכס הבודד (חוזר גופים מוסדיים 2015-9-14)</t>
  </si>
  <si>
    <t>יש לבחור תחום:</t>
  </si>
  <si>
    <t>נכסי עמיתים - קופות גמל</t>
  </si>
  <si>
    <t>האם מדובר בקובץ לממומנה או לציבור:</t>
  </si>
  <si>
    <t>יש לבחור את רבעון הדיווח:</t>
  </si>
  <si>
    <t>יש לבחור את שנת הדיווח:</t>
  </si>
  <si>
    <t>יש לבחור את הגוף המוסדי:</t>
  </si>
  <si>
    <t>ח.פ. הגוף המוסדי:</t>
  </si>
  <si>
    <t>שם קובץ לשמירה</t>
  </si>
  <si>
    <r>
      <t xml:space="preserve">פרטי האחראי על הדיווח </t>
    </r>
    <r>
      <rPr>
        <b/>
        <u/>
        <sz val="11"/>
        <color theme="1"/>
        <rFont val="Arial"/>
        <family val="2"/>
      </rPr>
      <t>בגוף המוסדי</t>
    </r>
  </si>
  <si>
    <t>שם:</t>
  </si>
  <si>
    <t>מספר טלפון:</t>
  </si>
  <si>
    <t>כתובת מייל:</t>
  </si>
  <si>
    <t>הוראות למילוי הדיווח:</t>
  </si>
  <si>
    <t>יש לדווח לפי ההנחיות בחלק ג' לנספח 5.4.3.2 שבפרק 3 שבחלק 4 לשער 5 בחוזר המאוחד - "רשימת נכסים ברמת הנכס הבודד".</t>
  </si>
  <si>
    <t>שם שותף כללי קרן השקעות</t>
  </si>
  <si>
    <t>מספר מזהה שותף כללי קרן השקעות</t>
  </si>
  <si>
    <t>סוג מספר מזהה שותף כללי קרן השקעות</t>
  </si>
  <si>
    <t>שם קרן השקעה</t>
  </si>
  <si>
    <t>מספר מזהה קרן השקעה</t>
  </si>
  <si>
    <t>סוג מספר מזהה קרן השקעות</t>
  </si>
  <si>
    <t>תאריך העמדת התחייבות לקרן השקעה</t>
  </si>
  <si>
    <t>סכום המחויבות הראשוני (במטבע הדיווח של קרן ההשקעה)</t>
  </si>
  <si>
    <t>סכום המחויבות הראשוני (באלפי ש"ח)</t>
  </si>
  <si>
    <t>יתרת המחויבות לתקופת הדיווח (במטבע הדיווח של קרן ההשקעה)</t>
  </si>
  <si>
    <t>יתרת המחויבות לתקופת הדיווח (באלפי ש"ח)</t>
  </si>
  <si>
    <t>שיעור יתרת המחויבות</t>
  </si>
  <si>
    <t>תאריך פקיעת מחויבות להשקעה</t>
  </si>
  <si>
    <t>שם גיליון
(רלוונטי לגיליונות עם עמודה "מאפיין עיקרי")</t>
  </si>
  <si>
    <t>שם עמודה</t>
  </si>
  <si>
    <t>אפשרות בחירה</t>
  </si>
  <si>
    <t>הערות והסברים</t>
  </si>
  <si>
    <t xml:space="preserve">ישראל/חו"ל </t>
  </si>
  <si>
    <t>חו"ל</t>
  </si>
  <si>
    <t>מדינה לפי חשיפה כלכלית; מדינת התאגדות קרן השקעה, מיקום משרד השותף הכללי, מדינת מיקום נדל"ן</t>
  </si>
  <si>
    <t>אוסטריה</t>
  </si>
  <si>
    <t>אוסטרליה</t>
  </si>
  <si>
    <t>אזור תעלת פנמה</t>
  </si>
  <si>
    <t>אזרביג'אן</t>
  </si>
  <si>
    <t>איחוד האמירויות הערביות</t>
  </si>
  <si>
    <t>איטליה</t>
  </si>
  <si>
    <t>איי הבתולה הבריטיים</t>
  </si>
  <si>
    <t>נוסף במסגרת עדכון הרשימה</t>
  </si>
  <si>
    <t>איי הבתולה של ארצות הברית</t>
  </si>
  <si>
    <t>איי סיישל</t>
  </si>
  <si>
    <t>איי קיימן</t>
  </si>
  <si>
    <t>איי שלמה הבריטיים</t>
  </si>
  <si>
    <t>איסלנד</t>
  </si>
  <si>
    <t>אירלנד</t>
  </si>
  <si>
    <t>אנדורה</t>
  </si>
  <si>
    <t>אסטוניה</t>
  </si>
  <si>
    <t>ארגנטינה</t>
  </si>
  <si>
    <t>ארה"ב</t>
  </si>
  <si>
    <t>אתיופיה</t>
  </si>
  <si>
    <t>בהמס</t>
  </si>
  <si>
    <t>בולגריה</t>
  </si>
  <si>
    <t>בוליביה</t>
  </si>
  <si>
    <t>בחריין</t>
  </si>
  <si>
    <t>בלגיה</t>
  </si>
  <si>
    <t>בליז</t>
  </si>
  <si>
    <t>ברזיל</t>
  </si>
  <si>
    <t>בריטניה</t>
  </si>
  <si>
    <t>ברמודה</t>
  </si>
  <si>
    <t>גאורגיה</t>
  </si>
  <si>
    <t>גיברלטר</t>
  </si>
  <si>
    <t>גמייקה</t>
  </si>
  <si>
    <t>גרמניה</t>
  </si>
  <si>
    <t>ג'רזי (Jersey)</t>
  </si>
  <si>
    <t>גרנזי (Guernsey)</t>
  </si>
  <si>
    <t>דנמרק</t>
  </si>
  <si>
    <t>דרום אפריקה</t>
  </si>
  <si>
    <t>דרום קוריאה</t>
  </si>
  <si>
    <t>הודו</t>
  </si>
  <si>
    <t>הולנד</t>
  </si>
  <si>
    <t>הונג קונג</t>
  </si>
  <si>
    <t>הונגריה</t>
  </si>
  <si>
    <t>הונדורס</t>
  </si>
  <si>
    <t>טייוואן</t>
  </si>
  <si>
    <t>יוון</t>
  </si>
  <si>
    <t>יפן</t>
  </si>
  <si>
    <t>ירדן</t>
  </si>
  <si>
    <t>לוכסמבורג</t>
  </si>
  <si>
    <t>לטביה</t>
  </si>
  <si>
    <t>ליטא</t>
  </si>
  <si>
    <t>ליכטנשטיין</t>
  </si>
  <si>
    <t>מאוריציוס</t>
  </si>
  <si>
    <t>מולדובה</t>
  </si>
  <si>
    <t>מונקו</t>
  </si>
  <si>
    <t>מלדיבים</t>
  </si>
  <si>
    <t>מלטה</t>
  </si>
  <si>
    <t>מלזיה</t>
  </si>
  <si>
    <t>מצרים</t>
  </si>
  <si>
    <t>מקסיקו</t>
  </si>
  <si>
    <t>מרוקו</t>
  </si>
  <si>
    <t>נורבגיה</t>
  </si>
  <si>
    <t>ניו זילנד</t>
  </si>
  <si>
    <t>סין</t>
  </si>
  <si>
    <t>סינגפור</t>
  </si>
  <si>
    <t>סלובניה</t>
  </si>
  <si>
    <t>סלובקיה</t>
  </si>
  <si>
    <t>ספרד</t>
  </si>
  <si>
    <t>סרביה</t>
  </si>
  <si>
    <t>ערב הסעודית</t>
  </si>
  <si>
    <t>פולין</t>
  </si>
  <si>
    <t>פורטוגל</t>
  </si>
  <si>
    <t>פינלנד</t>
  </si>
  <si>
    <t>פנמה</t>
  </si>
  <si>
    <t>צילה</t>
  </si>
  <si>
    <t>צכיה</t>
  </si>
  <si>
    <t>צרפת</t>
  </si>
  <si>
    <t>קנדה</t>
  </si>
  <si>
    <t>קפריסין</t>
  </si>
  <si>
    <t>רומניה</t>
  </si>
  <si>
    <t>רוסיה</t>
  </si>
  <si>
    <t>שוודיה</t>
  </si>
  <si>
    <t>שוויץ</t>
  </si>
  <si>
    <t>תורכיה</t>
  </si>
  <si>
    <t>אסיה</t>
  </si>
  <si>
    <t>אפריקה</t>
  </si>
  <si>
    <t>אמריקה הצפונית</t>
  </si>
  <si>
    <t>אמריקה הדרומית</t>
  </si>
  <si>
    <t>אירופה</t>
  </si>
  <si>
    <t>אוקיאניה</t>
  </si>
  <si>
    <t>גלובלי ללא ארה"ב</t>
  </si>
  <si>
    <t>גלובלי</t>
  </si>
  <si>
    <t>Emerging Markets - Americas</t>
  </si>
  <si>
    <r>
      <rPr>
        <strike/>
        <sz val="11"/>
        <color theme="1"/>
        <rFont val="Arial"/>
        <family val="2"/>
      </rPr>
      <t>שווקים מתעוררים</t>
    </r>
    <r>
      <rPr>
        <sz val="11"/>
        <color theme="1"/>
        <rFont val="Arial"/>
        <family val="2"/>
      </rPr>
      <t xml:space="preserve"> לפי הגדרת MSCI</t>
    </r>
  </si>
  <si>
    <t>Emerging Markets - Euope, Middle East &amp; Africa</t>
  </si>
  <si>
    <t>לפי הגדרת MSCI</t>
  </si>
  <si>
    <t>Emerging Markets - Asia</t>
  </si>
  <si>
    <t>Developed Markets - Americas</t>
  </si>
  <si>
    <t>Developed Markets - Europe</t>
  </si>
  <si>
    <t>Developed Markets - Pacific</t>
  </si>
  <si>
    <t>Frontier Markets - Euope</t>
  </si>
  <si>
    <t>Frontier Markets - Africa</t>
  </si>
  <si>
    <t>Frontier Markets - Middle East</t>
  </si>
  <si>
    <t>Frontier Markets - Asia</t>
  </si>
  <si>
    <t>ח.פ.</t>
  </si>
  <si>
    <t>מספר שותפות</t>
  </si>
  <si>
    <t>מספר תאגיד או שותפות בחו"ל</t>
  </si>
  <si>
    <t>LEI</t>
  </si>
  <si>
    <t>אחר</t>
  </si>
  <si>
    <t>סימול בנק</t>
  </si>
  <si>
    <t>SWIFT</t>
  </si>
  <si>
    <t>סוג מספר מזהה מנהל קרן השקעות</t>
  </si>
  <si>
    <t>מרשם</t>
  </si>
  <si>
    <t>ת"ז</t>
  </si>
  <si>
    <t>דרכון</t>
  </si>
  <si>
    <t>ISIN</t>
  </si>
  <si>
    <t>OCC</t>
  </si>
  <si>
    <t>FIGI</t>
  </si>
  <si>
    <t>טיקר</t>
  </si>
  <si>
    <t>סוג מספר קרן השקעה</t>
  </si>
  <si>
    <t>סטאטוס סחירות</t>
  </si>
  <si>
    <t>סחיר</t>
  </si>
  <si>
    <t>לא סחיר</t>
  </si>
  <si>
    <t>חסום</t>
  </si>
  <si>
    <t>ני"ע אשר מכירתו מוגבלת לפי הוראות דין או חוזה לתקופה שנקבעה.</t>
  </si>
  <si>
    <t>השעיה</t>
  </si>
  <si>
    <t xml:space="preserve">ני"ע שהמסחר בו בזירת המסחר בה הור נסחר הופסק לפרק זמן </t>
  </si>
  <si>
    <t>בהשאלה</t>
  </si>
  <si>
    <t>לא חסום בהשעיה</t>
  </si>
  <si>
    <t>לא חסום בהשאלה</t>
  </si>
  <si>
    <t>חסום בהשעיה</t>
  </si>
  <si>
    <t>חסום בהשאלה</t>
  </si>
  <si>
    <t>בשלבי רישום למסחר</t>
  </si>
  <si>
    <t>בעל  עניין/צד קשור</t>
  </si>
  <si>
    <t>כן</t>
  </si>
  <si>
    <t>TASE - Tel Aviv Stock Exchange</t>
  </si>
  <si>
    <t>TASE-UP</t>
  </si>
  <si>
    <t>פלטפורמת TASE-UP</t>
  </si>
  <si>
    <t>NYSE</t>
  </si>
  <si>
    <t>NYSE - New York Stock Exchange</t>
  </si>
  <si>
    <t>NASDAQ</t>
  </si>
  <si>
    <t>NASDAQ - National Association of Securities Dealers Automated Quotations</t>
  </si>
  <si>
    <t>JPX</t>
  </si>
  <si>
    <t>JPX - Japan Exchange Group</t>
  </si>
  <si>
    <t>AMEX</t>
  </si>
  <si>
    <t>AMEX - American Stock Exchange</t>
  </si>
  <si>
    <t>ADX</t>
  </si>
  <si>
    <t>ADX - Abu Dhabi Securities Exchange</t>
  </si>
  <si>
    <t>ASX</t>
  </si>
  <si>
    <t>ASX -  Australian Securities Exchange</t>
  </si>
  <si>
    <t>BOVESPA</t>
  </si>
  <si>
    <t>BOVESPA -  Brazilian Stock Exchange</t>
  </si>
  <si>
    <t>BSE</t>
  </si>
  <si>
    <t>BSE - Bombay Stock Exchange</t>
  </si>
  <si>
    <t>CBOE</t>
  </si>
  <si>
    <t>CBOE - Chicago Board Options Exchange</t>
  </si>
  <si>
    <t>CME</t>
  </si>
  <si>
    <t>CME - Chicago Mercantile Exchange</t>
  </si>
  <si>
    <t>EURONEXT</t>
  </si>
  <si>
    <t>EURONEXT - Euronext Group Stock Exchange</t>
  </si>
  <si>
    <t>EUREX</t>
  </si>
  <si>
    <t>EUREX - Eurex Exchange</t>
  </si>
  <si>
    <t>FWB</t>
  </si>
  <si>
    <t>FWB - Frankfurt Stock Exchange</t>
  </si>
  <si>
    <t>HKSE</t>
  </si>
  <si>
    <t>HKSE - Hong Kong Stock Exchange</t>
  </si>
  <si>
    <t>ICE</t>
  </si>
  <si>
    <t>ICE - Intercontinental Exchange</t>
  </si>
  <si>
    <t>ISE</t>
  </si>
  <si>
    <t>ISE - Irish Stock Exchange</t>
  </si>
  <si>
    <t>JSE</t>
  </si>
  <si>
    <t>JSE - Johannesburg Stock Exchange</t>
  </si>
  <si>
    <t>KRX</t>
  </si>
  <si>
    <t>KRX - Korea Exchange</t>
  </si>
  <si>
    <t>LSE</t>
  </si>
  <si>
    <t>LSE - London Stock Exchange</t>
  </si>
  <si>
    <t>MICEX - RTS</t>
  </si>
  <si>
    <t>MICEX- RTS - Moscow Exchange</t>
  </si>
  <si>
    <t>NASDAQD</t>
  </si>
  <si>
    <t>NASDAQD - NASDAQ Dubai</t>
  </si>
  <si>
    <t>NSE</t>
  </si>
  <si>
    <t>NSE - National Stock Exchange of India</t>
  </si>
  <si>
    <t>SSE</t>
  </si>
  <si>
    <t>SSE - Shanghai Stock Exchange</t>
  </si>
  <si>
    <t>SZSE</t>
  </si>
  <si>
    <t>SZSE - Shenzen Stock Market</t>
  </si>
  <si>
    <t>SGX</t>
  </si>
  <si>
    <t>SGX - Singapore Exchange</t>
  </si>
  <si>
    <t>BME</t>
  </si>
  <si>
    <t>BME - Spanish Exchanges</t>
  </si>
  <si>
    <t>SIX</t>
  </si>
  <si>
    <t>SIX - Swiss Exchange</t>
  </si>
  <si>
    <t>TSEC</t>
  </si>
  <si>
    <t>TSEC - Taiwan Stock Exchange Corporation</t>
  </si>
  <si>
    <t>TSE</t>
  </si>
  <si>
    <t>TSE - Tokyo Stock Exchange</t>
  </si>
  <si>
    <t>TSX</t>
  </si>
  <si>
    <t>TSX - Toronto Stock Exchange</t>
  </si>
  <si>
    <t>FOREIGN_GOV_SEC</t>
  </si>
  <si>
    <t>זירת מסחר פיקטבית עבור הדיווח של אג"ח שהנפיקה ממשלה זרה</t>
  </si>
  <si>
    <t xml:space="preserve">דירוג נייר הערך/הלוואה/המנפיק </t>
  </si>
  <si>
    <t>נייר ערך</t>
  </si>
  <si>
    <t>הלוואה</t>
  </si>
  <si>
    <t>מנפיק</t>
  </si>
  <si>
    <t>NR</t>
  </si>
  <si>
    <t>נחיתות חוזית</t>
  </si>
  <si>
    <t>החוב נחות</t>
  </si>
  <si>
    <t>החוב לא נחות</t>
  </si>
  <si>
    <t>S&amp;P מעלות</t>
  </si>
  <si>
    <t>סטנדרד &amp; פורסס מעלות בע"מ (S&amp;P)</t>
  </si>
  <si>
    <t>מידרוג Moodys</t>
  </si>
  <si>
    <t>מידרוג בע"מ (Moody's)</t>
  </si>
  <si>
    <t>AM Best</t>
  </si>
  <si>
    <t>A.M Best Company, Inc</t>
  </si>
  <si>
    <t>DBRS</t>
  </si>
  <si>
    <t>DBRS Ratings Limited.</t>
  </si>
  <si>
    <t>Egan-Jones</t>
  </si>
  <si>
    <t>Egan-Jones Ratings Co.</t>
  </si>
  <si>
    <t>Fitch</t>
  </si>
  <si>
    <t>Fitch Investors Service, L.P.</t>
  </si>
  <si>
    <t>HR Ratings</t>
  </si>
  <si>
    <t>HR Ratings de México, S.A. de C.V.</t>
  </si>
  <si>
    <t>Japan Credit</t>
  </si>
  <si>
    <t>Japan Credit Rating Agency Ltd.</t>
  </si>
  <si>
    <t>Kroll</t>
  </si>
  <si>
    <t>Kroll Bond Rating Agency, Inc</t>
  </si>
  <si>
    <t>Moodys</t>
  </si>
  <si>
    <t>Moody's Investor Service</t>
  </si>
  <si>
    <t>S&amp;P</t>
  </si>
  <si>
    <t>Standard &amp; Poor's Corporation</t>
  </si>
  <si>
    <t>Not rated</t>
  </si>
  <si>
    <t>אג"ח מובנות</t>
  </si>
  <si>
    <t>אופנה והלבשה</t>
  </si>
  <si>
    <t>אחסנה</t>
  </si>
  <si>
    <t>אלקטרוניקה ואופטיקה</t>
  </si>
  <si>
    <t>אנרגיה</t>
  </si>
  <si>
    <t>אנרגיה מתחדשת</t>
  </si>
  <si>
    <t>אנשים פרטיים</t>
  </si>
  <si>
    <t>אשראי חוץ בנקאי</t>
  </si>
  <si>
    <t>ביוטכנולוגיה</t>
  </si>
  <si>
    <t>ביטוח</t>
  </si>
  <si>
    <t>ביטחוניות</t>
  </si>
  <si>
    <t>בנייה</t>
  </si>
  <si>
    <t>בנקים</t>
  </si>
  <si>
    <t>השקעות בהיי-טק</t>
  </si>
  <si>
    <t>השקעות במדעי החיים</t>
  </si>
  <si>
    <t>השקעה ואחזקות</t>
  </si>
  <si>
    <t>חברות ללא פעילות ומעטפת</t>
  </si>
  <si>
    <t>חברות מעטפת</t>
  </si>
  <si>
    <t>חיפושי נפט וגז</t>
  </si>
  <si>
    <t>חשמל</t>
  </si>
  <si>
    <t>כימיה, גומי ופלסטיק</t>
  </si>
  <si>
    <t>ליסינג</t>
  </si>
  <si>
    <t>מוליכים למחצה</t>
  </si>
  <si>
    <t>מזון</t>
  </si>
  <si>
    <t>מכשור רפואי</t>
  </si>
  <si>
    <t>מלונאות ותיירות</t>
  </si>
  <si>
    <t>מסחר</t>
  </si>
  <si>
    <t>מתכת ומוצרי בניה</t>
  </si>
  <si>
    <t>נדל"ן מניב בישראל</t>
  </si>
  <si>
    <t>נדל"ן מניב בחו"ל</t>
  </si>
  <si>
    <t>עץ, נייר ודפוס</t>
  </si>
  <si>
    <t>פארמה</t>
  </si>
  <si>
    <t>פודטק</t>
  </si>
  <si>
    <t>ציוד תקשורת</t>
  </si>
  <si>
    <t>קנאביס</t>
  </si>
  <si>
    <t>קלינטק</t>
  </si>
  <si>
    <t>קרנות היי טק</t>
  </si>
  <si>
    <t>קרנות סל</t>
  </si>
  <si>
    <t>רובוטיקה ותלת מימד</t>
  </si>
  <si>
    <t>רשויות מקומיות</t>
  </si>
  <si>
    <t>רשתות שיווק</t>
  </si>
  <si>
    <t>שירותי מידע</t>
  </si>
  <si>
    <t>שירותים</t>
  </si>
  <si>
    <t>שירותים פיננסיים</t>
  </si>
  <si>
    <t>שירותים ציבוריים</t>
  </si>
  <si>
    <t>תוכנה ואינטרנט</t>
  </si>
  <si>
    <t>תחבורה</t>
  </si>
  <si>
    <t>תעופה</t>
  </si>
  <si>
    <t>תעשיה</t>
  </si>
  <si>
    <t>תקשורת ומדיה</t>
  </si>
  <si>
    <t>תשתיות</t>
  </si>
  <si>
    <t>Energy Equipment &amp; Services</t>
  </si>
  <si>
    <t>Oil, Gas &amp; Consumable Fuels</t>
  </si>
  <si>
    <t>Chemicals</t>
  </si>
  <si>
    <t>Construction Materials</t>
  </si>
  <si>
    <t>Containers &amp; Packaging</t>
  </si>
  <si>
    <t>Metals &amp; Mining</t>
  </si>
  <si>
    <t>Paper &amp; Forest Products</t>
  </si>
  <si>
    <t>Aerospace &amp; Defense</t>
  </si>
  <si>
    <t>Building Products</t>
  </si>
  <si>
    <t>Construction &amp; Engineering</t>
  </si>
  <si>
    <t>Electrical Equipment</t>
  </si>
  <si>
    <t>Industrial Conglomerates</t>
  </si>
  <si>
    <t>Machinery</t>
  </si>
  <si>
    <t>Trading Companies &amp; Distributors</t>
  </si>
  <si>
    <t>Commercial Services &amp; Supplies</t>
  </si>
  <si>
    <t>Professional Services</t>
  </si>
  <si>
    <t>Air Freight &amp; Logistics</t>
  </si>
  <si>
    <t>Passenger Airlines</t>
  </si>
  <si>
    <r>
      <rPr>
        <strike/>
        <sz val="11"/>
        <color theme="1"/>
        <rFont val="Arial"/>
        <family val="2"/>
      </rPr>
      <t>Airlines</t>
    </r>
    <r>
      <rPr>
        <sz val="11"/>
        <color theme="1"/>
        <rFont val="Arial"/>
        <family val="2"/>
      </rPr>
      <t xml:space="preserve"> Passenger Airlines</t>
    </r>
  </si>
  <si>
    <t>Marine Transportation</t>
  </si>
  <si>
    <r>
      <rPr>
        <strike/>
        <sz val="11"/>
        <color theme="1"/>
        <rFont val="Arial"/>
        <family val="2"/>
      </rPr>
      <t>Marine</t>
    </r>
    <r>
      <rPr>
        <sz val="11"/>
        <color theme="1"/>
        <rFont val="Arial"/>
        <family val="2"/>
      </rPr>
      <t xml:space="preserve"> Marine Transportation</t>
    </r>
  </si>
  <si>
    <t>Ground Transportation</t>
  </si>
  <si>
    <r>
      <rPr>
        <strike/>
        <sz val="11"/>
        <color theme="1"/>
        <rFont val="Arial"/>
        <family val="2"/>
      </rPr>
      <t>Road &amp; Rail</t>
    </r>
    <r>
      <rPr>
        <sz val="11"/>
        <color theme="1"/>
        <rFont val="Arial"/>
        <family val="2"/>
      </rPr>
      <t xml:space="preserve"> Ground Transportation</t>
    </r>
  </si>
  <si>
    <t>Transportation Infrastructure</t>
  </si>
  <si>
    <t>Automobile Components</t>
  </si>
  <si>
    <r>
      <rPr>
        <strike/>
        <sz val="11"/>
        <color theme="1"/>
        <rFont val="Arial"/>
        <family val="2"/>
      </rPr>
      <t>Auto Components</t>
    </r>
    <r>
      <rPr>
        <sz val="11"/>
        <color theme="1"/>
        <rFont val="Arial"/>
        <family val="2"/>
      </rPr>
      <t xml:space="preserve"> Automobile Components</t>
    </r>
  </si>
  <si>
    <t>Automobiles</t>
  </si>
  <si>
    <t>Household Durables</t>
  </si>
  <si>
    <t>Leisure Products</t>
  </si>
  <si>
    <t>Textiles, Apparel &amp; Luxury Goods</t>
  </si>
  <si>
    <t>Hotels, Restaurants &amp; Leisure</t>
  </si>
  <si>
    <t>Diversified Consumer Services</t>
  </si>
  <si>
    <t>Distributors</t>
  </si>
  <si>
    <t>Broadline Retail</t>
  </si>
  <si>
    <r>
      <rPr>
        <strike/>
        <sz val="11"/>
        <color theme="1"/>
        <rFont val="Arial"/>
        <family val="2"/>
      </rPr>
      <t>Multiline Retail</t>
    </r>
    <r>
      <rPr>
        <sz val="11"/>
        <color theme="1"/>
        <rFont val="Arial"/>
        <family val="2"/>
      </rPr>
      <t xml:space="preserve"> Broadline Retail</t>
    </r>
  </si>
  <si>
    <t>Specialty Retail</t>
  </si>
  <si>
    <t>Consumer Staples Distribution &amp; Retail</t>
  </si>
  <si>
    <r>
      <rPr>
        <strike/>
        <sz val="11"/>
        <color theme="1"/>
        <rFont val="Arial"/>
        <family val="2"/>
      </rPr>
      <t>Food &amp; Staples Retailing</t>
    </r>
    <r>
      <rPr>
        <sz val="11"/>
        <color theme="1"/>
        <rFont val="Arial"/>
        <family val="2"/>
      </rPr>
      <t xml:space="preserve"> Consumer Staples Distribution &amp; Retail</t>
    </r>
  </si>
  <si>
    <t>Beverages</t>
  </si>
  <si>
    <t>Food Products</t>
  </si>
  <si>
    <t>Tobacco</t>
  </si>
  <si>
    <t>Household Products</t>
  </si>
  <si>
    <t>Personal Care Products</t>
  </si>
  <si>
    <r>
      <rPr>
        <strike/>
        <sz val="11"/>
        <color theme="1"/>
        <rFont val="Arial"/>
        <family val="2"/>
      </rPr>
      <t>Personal Products</t>
    </r>
    <r>
      <rPr>
        <sz val="11"/>
        <color theme="1"/>
        <rFont val="Arial"/>
        <family val="2"/>
      </rPr>
      <t xml:space="preserve"> Personal Care Products</t>
    </r>
  </si>
  <si>
    <t>Health Care Equipment &amp; Supplies</t>
  </si>
  <si>
    <t>Health Care Providers &amp; Services</t>
  </si>
  <si>
    <t>Health Care Technology</t>
  </si>
  <si>
    <t>Biotechnology</t>
  </si>
  <si>
    <t>Pharmaceuticals</t>
  </si>
  <si>
    <t>Life Sciences Tools &amp; Services</t>
  </si>
  <si>
    <t>Banks</t>
  </si>
  <si>
    <t>Financial Services</t>
  </si>
  <si>
    <r>
      <rPr>
        <strike/>
        <sz val="11"/>
        <color theme="1"/>
        <rFont val="Arial"/>
        <family val="2"/>
      </rPr>
      <t>Diversified Financial Services</t>
    </r>
    <r>
      <rPr>
        <sz val="11"/>
        <color theme="1"/>
        <rFont val="Arial"/>
        <family val="2"/>
      </rPr>
      <t xml:space="preserve"> Financial Services</t>
    </r>
  </si>
  <si>
    <t>Consumer Finance</t>
  </si>
  <si>
    <t>Capital Markets</t>
  </si>
  <si>
    <t>Mortgage Real Estate Investment Trusts (REITs)</t>
  </si>
  <si>
    <t>Insurance</t>
  </si>
  <si>
    <t>IT Services</t>
  </si>
  <si>
    <t>Software</t>
  </si>
  <si>
    <t>Communications Equipment</t>
  </si>
  <si>
    <t>Technology Hardware, Storage &amp; Peripherals</t>
  </si>
  <si>
    <t>Electronic Equipment, Instruments &amp; Components</t>
  </si>
  <si>
    <t>Semiconductors &amp; Semiconductor Equipment</t>
  </si>
  <si>
    <t>Diversified Telecommunication Services</t>
  </si>
  <si>
    <t>Wireless Telecommunication Services</t>
  </si>
  <si>
    <t>Media</t>
  </si>
  <si>
    <t>Entertainment</t>
  </si>
  <si>
    <t>Interactive Media &amp; Services</t>
  </si>
  <si>
    <t>Electric Utilities</t>
  </si>
  <si>
    <t>Gas Utilities</t>
  </si>
  <si>
    <t>Multi-Utilities</t>
  </si>
  <si>
    <t>Water Utilities</t>
  </si>
  <si>
    <t>Independent Power and Renewable Electricity Producers</t>
  </si>
  <si>
    <t>Diversified REITs</t>
  </si>
  <si>
    <t>Equity Real Estate Investment Trusts</t>
  </si>
  <si>
    <t>Industrial REITs</t>
  </si>
  <si>
    <t>Hotel &amp; Resort REITs</t>
  </si>
  <si>
    <t>Office REITs</t>
  </si>
  <si>
    <t>Health Care REITs</t>
  </si>
  <si>
    <t>Residential REITs</t>
  </si>
  <si>
    <t>Retail REITs</t>
  </si>
  <si>
    <t>Specialized REITs</t>
  </si>
  <si>
    <t>Real Estate Management &amp; Development</t>
  </si>
  <si>
    <t>Other</t>
  </si>
  <si>
    <t>סיווג הקרן</t>
  </si>
  <si>
    <t>(ומעלה ו/ או מדינה AA) אג"ח בארץ - כללי-אג"ח כללי בארץ - ללא מניות-אג"ח כללי בארץ בדירוג גבוה בלבד</t>
  </si>
  <si>
    <t>(ממונפות ואסטרטגיות - אסטרטגיות (לא ממונפות</t>
  </si>
  <si>
    <t>125 מניות בארץ - מניות כללי-ת"א</t>
  </si>
  <si>
    <t>20 אג"ח בארץ - חברות והמרה-תל בונד צמוד מדד-תל בונד</t>
  </si>
  <si>
    <t>35 מניות בארץ - מניות כללי-ת"א</t>
  </si>
  <si>
    <t>40 אג"ח בארץ - חברות והמרה-תל בונד צמוד מדד-תל בונד</t>
  </si>
  <si>
    <t>60 אג"ח בארץ - חברות והמרה-תל בונד צמוד מדד-תל בונד</t>
  </si>
  <si>
    <t>90 מניות בארץ - מניות כללי-ת"א</t>
  </si>
  <si>
    <t>All Cap מניות בארץ - מניות לפי שווי שוק-מניות</t>
  </si>
  <si>
    <t>Banks מניות בחו"ל - מניות לפי ענפים בחו"ל - מנוטרלת מט"ח-אירופה- מניות</t>
  </si>
  <si>
    <t>CNX NIFTY - מניות בחו"ל - מניות גיאוגרפי - חשופת מט"ח-אסיה הודו</t>
  </si>
  <si>
    <t>DAX 30 - מניות בחו"ל - מניות גיאוגרפי - חשופת מט"ח-אירופה גרמניה</t>
  </si>
  <si>
    <t>DAX 30 - מניות בחו"ל - מניות גיאוגרפי - מנוטרלת מט"ח-אירופה גרמניה</t>
  </si>
  <si>
    <t>DJ INDUSTRIAL AVERAGE - מניות בחו"ל - מניות גיאוגרפי - חשופת מט"ח-ארה"ב</t>
  </si>
  <si>
    <t>EURO STOXX 50 - מניות בחו"ל - מניות גיאוגרפי - חשופת מט"ח-אירופה כללי</t>
  </si>
  <si>
    <t>EURO STOXX 50 - מניות בחו"ל - מניות גיאוגרפי - מנוטרלת מט"ח-אירופה כללי</t>
  </si>
  <si>
    <t>Financial מניות בחו"ל - מניות לפי ענפים בחו"ל - חשופת מט"ח-ארה"ב- מניות</t>
  </si>
  <si>
    <t>FTSE 250 INDEX - מניות בחו"ל - מניות גיאוגרפי - מנוטרלת מט"ח-אירופה אנגליה</t>
  </si>
  <si>
    <t>FTSE China 50 - מניות בחו"ל - מניות גיאוגרפי - חשופת מט"ח-אסיה סין</t>
  </si>
  <si>
    <t>Health Care מניות בחו"ל - מניות לפי ענפים בחו"ל - חשופת מט"ח-ארה"ב- מניות</t>
  </si>
  <si>
    <t>Health Care מניות בחו"ל - מניות לפי ענפים בחו"ל - מנוטרלת מט"ח-ארה"ב- מניות</t>
  </si>
  <si>
    <t>IBOVESPA - מניות בחו"ל - מניות גיאוגרפי - חשופת מט"ח-שווקים מתעוררים ברזיל</t>
  </si>
  <si>
    <t>IBOXX USD LIQUID INVESTMENT GRADE TOP 30 INDEX - אג"ח בחו"ל - אג"ח חשופת דולר</t>
  </si>
  <si>
    <t>Large &amp; Mid Cap מניות בארץ - מניות לפי שווי שוק-מניות</t>
  </si>
  <si>
    <t>MDAX - מניות בחו"ל - מניות גיאוגרפי - מנוטרלת מט"ח-אירופה גרמניה</t>
  </si>
  <si>
    <t>MSCI AC WORLD INDEX - מניות בחו"ל - מניות כללי בחו"ל - חשופת מט"ח-מניות כללי בחו"ל</t>
  </si>
  <si>
    <t>MSCI EMERGING MARKETS - מניות בחו"ל - מניות גיאוגרפי - חשופת מט"ח-שווקים מתעוררים כללי</t>
  </si>
  <si>
    <t>NASDAQ 100 - מניות בחו"ל - מניות גיאוגרפי - חשופת מט"ח-ארה"ב</t>
  </si>
  <si>
    <t>NASDAQ 100 - מניות בחו"ל - מניות גיאוגרפי - מנוטרלת מט"ח-ארה"ב</t>
  </si>
  <si>
    <t>NIKKEI 225 - מניות בחו"ל - מניות גיאוגרפי - חשופת מט"ח-אסיה יפן</t>
  </si>
  <si>
    <t>NIKKEI 225 - מניות בחו"ל - מניות גיאוגרפי - מנוטרלת מט"ח-אסיה יפן</t>
  </si>
  <si>
    <t>Regional Banks מניות בחו"ל - מניות לפי ענפים בחו"ל - חשופת מט"ח-ארה"ב- מניות</t>
  </si>
  <si>
    <t>RUSSELL 2000 - מניות בחו"ל - מניות גיאוגרפי - חשופת מט"ח-ארה"ב</t>
  </si>
  <si>
    <t>RUSSELL 2000 - מניות בחו"ל - מניות גיאוגרפי - מנוטרלת מט"ח-ארה"ב</t>
  </si>
  <si>
    <t>S&amp;P 500 - מניות בחו"ל - מניות גיאוגרפי - חשופת מט"ח-ארה"ב</t>
  </si>
  <si>
    <t>S&amp;P 500 - מניות בחו"ל - מניות גיאוגרפי - מנוטרלת מט"ח-ארה"ב</t>
  </si>
  <si>
    <t>S&amp;P/ASX 200 - מניות בחו"ל - מניות גיאוגרפי - חשופת מט"ח-חו"ל גיאוגרפי אחר - אוסטרליה</t>
  </si>
  <si>
    <t>Small Cap מניות בארץ - מניות לפי שווי שוק-מניות</t>
  </si>
  <si>
    <t>SME60 מניות בארץ - מניות כללי-ת"א</t>
  </si>
  <si>
    <t>STOXX EUROPE 600 - מניות בחו"ל - מניות גיאוגרפי - מנוטרלת מט"ח-אירופה כללי</t>
  </si>
  <si>
    <t>STOXX EUROPE 600 -מניות בחו"ל - מניות גיאוגרפי - חשופת מט"ח-אירופה כללי</t>
  </si>
  <si>
    <t>Technology מניות בחו"ל - מניות לפי ענפים בחו"ל - חשופת מט"ח-ארה"ב- מניות</t>
  </si>
  <si>
    <t>Technology מניות בחו"ל - מניות לפי ענפים בחו"ל - מנוטרלת מט"ח-ארה"ב- מניות</t>
  </si>
  <si>
    <t>אג"ח בארץ - חברות והמרה-חברות והמרה אחר</t>
  </si>
  <si>
    <t>אג"ח בארץ - חברות והמרה-חברות והמרה בסיכון גבוה</t>
  </si>
  <si>
    <t>אג"ח בארץ - חברות והמרה-חברות והמרה ללא מניות-חברות והמרה ללא מניות וללא סימן קריאה</t>
  </si>
  <si>
    <t>אג"ח בארץ - חברות והמרה-חברות והמרה ללא מניות-חברות והמרה ללא מניות וללא סימן קריאה, עם מגבלת מח"מ עד 5 שנים</t>
  </si>
  <si>
    <t>אג"ח בארץ - חברות והמרה-חברות והמרה ללא מניות-חברות והמרה ללא מניות עם סימן קריאה</t>
  </si>
  <si>
    <t>אג"ח בארץ - חברות והמרה-חברות והמרה עם מניות-חברות והמרה עם מניות ועם סימן קריאה</t>
  </si>
  <si>
    <t>אג"ח בארץ - חברות והמרה-חברות והמרה עם מניות-חברות והמרה עם מניות ללא סימן קריאה</t>
  </si>
  <si>
    <t>אג"ח בארץ - חברות והמרה-חברות והמרה שקלי ללא מניות</t>
  </si>
  <si>
    <t>אג"ח בארץ - חברות והמרה-חברות והמרה שקלי עם מניות</t>
  </si>
  <si>
    <t>אג"ח בארץ - חברות והמרה-תל בונד אחר-אג"ח תל בונד משולבת</t>
  </si>
  <si>
    <t>אג"ח בארץ - חברות והמרה-תל בונד אחר-מדד תל בונד אחר</t>
  </si>
  <si>
    <t>אג"ח בארץ - חברות והמרה-תל בונד אחר-תל בונד מאגר</t>
  </si>
  <si>
    <t>אג"ח בארץ - חברות והמרה-תל בונד צמוד מדד-תל בונד- תשואות</t>
  </si>
  <si>
    <t>אג"ח בארץ - חברות והמרה-תל בונד צמוד מדד-תל בונד צמוד מדד- אחר</t>
  </si>
  <si>
    <t>אג"ח בארץ - חברות והמרה-תל בונד צמוד מדד-תל בונד צמודות</t>
  </si>
  <si>
    <t>אג"ח בארץ - חברות והמרה-תל בונד צמוד מדד-תל בונד צמודות- בנקים</t>
  </si>
  <si>
    <t>אג"ח בארץ - חברות והמרה-תל בונד צמוד מדד-תל בונד צמודות- יתר</t>
  </si>
  <si>
    <t>אג"ח בארץ - חברות והמרה-תל בונד שקלי-תל בונד- לא צמודות</t>
  </si>
  <si>
    <t>אג"ח בארץ - חברות והמרה-תל בונד שקלי-תל בונד- ריבית משתנה</t>
  </si>
  <si>
    <t>אג"ח בארץ - חברות והמרה-תל בונד שקלי-תל בונד- שקלי</t>
  </si>
  <si>
    <t>אג"ח בארץ - חברות והמרה-תל בונד שקלי-תל בונד- תשואות שקל</t>
  </si>
  <si>
    <t>אג"ח בארץ - חברות והמרה-תל בונד שקלי-תל בונד שקלי- אחר</t>
  </si>
  <si>
    <t>אג"ח בארץ - כללי-אג"ח כללי בארץ- עד 15% מניות</t>
  </si>
  <si>
    <t>אג"ח בארץ - כללי-אג"ח כללי בארץ- עד 25% מניות</t>
  </si>
  <si>
    <t>אג"ח בארץ - כללי-אג"ח כללי בארץ- עד 5% מניות</t>
  </si>
  <si>
    <t>אג"ח בארץ - כללי-אג"ח כללי בארץ - חשיפה מרבית מעל 30% מניות</t>
  </si>
  <si>
    <t>אג"ח בארץ - כללי-אג"ח כללי בארץ - ללא מניות-אג"ח כללי בארץ ללא מניות וללא סימן קריאה</t>
  </si>
  <si>
    <t>אג"ח בארץ - כללי-אג"ח כללי בארץ - ללא מניות-אג"ח כללי בארץ ללא מניות וללא סימן קריאה, עם מגבלת מח"מ עד 5 שנים</t>
  </si>
  <si>
    <t>אג"ח בארץ - כללי-אג"ח כללי בארץ - ללא מניות-אג"ח כללי בארץ ללא מניות עם סימן קריאה</t>
  </si>
  <si>
    <t>אג"ח בארץ - כללי-אג"ח כללי בארץ - עד 10% מניות-אג"ח כללי בארץ- עד 10% מניות ועם סימן קריאה</t>
  </si>
  <si>
    <t>אג"ח בארץ - כללי-אג"ח כללי בארץ - עד 10% מניות-אג"ח כללי בארץ- עד 10% מניות ללא סימן קריאה</t>
  </si>
  <si>
    <t>אג"ח בארץ - כללי-אג"ח כללי בארץ - עד 20% מניות</t>
  </si>
  <si>
    <t>אג"ח בארץ - כללי-אג"ח כללי בארץ - עד 30% מניות</t>
  </si>
  <si>
    <t>אג"ח בארץ - מדינה-אג"ח מדינה כללי- עד 20% מניות</t>
  </si>
  <si>
    <t>אג"ח בארץ - מדינה-אג"ח מדינה כללי - ללא מניות</t>
  </si>
  <si>
    <t>אג"ח בארץ - מדינה-אג"ח מדינה כללי - עד 10% מניות</t>
  </si>
  <si>
    <t>אג"ח בארץ - מדינה-אג"ח מדינה משולבת - חשיפה מרבית מעל 10% מניות</t>
  </si>
  <si>
    <t>אג"ח בארץ - מדינה-אג"ח מדינה משולבת - ללא מניות</t>
  </si>
  <si>
    <t>אג"ח בארץ - מדינה-אג"ח מדינה משולבת - עד 10% מניות</t>
  </si>
  <si>
    <t>אג"ח בארץ - מדינה-אג"ח מדינה צמוד מדד- ללא מניות</t>
  </si>
  <si>
    <t>אג"ח בארץ - מדינה-אג"ח מדינה צמוד מדד- עד 10% מניות</t>
  </si>
  <si>
    <t>אג"ח בארץ - מדינה-אג"ח מדינה צמוד מדד-צמודות מדד- מדד אחר</t>
  </si>
  <si>
    <t>אג"ח בארץ - מדינה-אג"ח מדינה צמוד מדד-צמודות מדד - ממשלתיות</t>
  </si>
  <si>
    <t>אג"ח בארץ - מדינה-אג"ח מדינה צמוד מדד-צמודות מדד - ממשלתיות 0-2 שנים</t>
  </si>
  <si>
    <t>אג"ח בארץ - מדינה-אג"ח מדינה צמוד מדד-צמודות מדד - ממשלתיות 2-5 שנים</t>
  </si>
  <si>
    <t>אג"ח בארץ - מדינה-אג"ח מדינה צמוד מדד-צמודות מדד - ממשלתיות 5-10 שנים</t>
  </si>
  <si>
    <t>אג"ח בארץ - מדינה-אג"ח מדינה שקליות- ללא מניות</t>
  </si>
  <si>
    <t>אג"ח בארץ - מדינה-אג"ח מדינה שקליות- עד 10% מניות</t>
  </si>
  <si>
    <t>אג"ח בארץ - מדינה-אג"ח מדינה שקליות -מק"מ</t>
  </si>
  <si>
    <t>אג"ח בארץ - מדינה-אג"ח מדינה שקליות -שקליות- מדד אחר</t>
  </si>
  <si>
    <t>אג"ח בארץ - מדינה-אג"ח מדינה שקליות -שקליות ממשלתיות</t>
  </si>
  <si>
    <t>אג"ח בארץ - מדינה-אג"ח מדינה שקליות -שקליות ריבית משתנה ממשלתיות</t>
  </si>
  <si>
    <t>אג"ח בארץ - מדינה-אג"ח מדינה שקליות -שקליות ריבית קבועה ממשלתיות</t>
  </si>
  <si>
    <t>אג"ח בארץ - מדינה-אג"ח מדינה שקליות -שקליות ריבית קבועה ממשלתיות 0-2 שנים</t>
  </si>
  <si>
    <t>אג"ח בארץ - מדינה-אג"ח מדינה שקליות -שקליות ריבית קבועה ממשלתיות 2-5 שנים</t>
  </si>
  <si>
    <t>אג"ח בארץ - מדינה-אג"ח מדינה שקליות -שקליות ריבית קבועה ממשלתיות 5+ שנים</t>
  </si>
  <si>
    <t>אג"ח בארץ - מדינה-אג"ח ממשלתיות</t>
  </si>
  <si>
    <t>אג"ח בארץ משולבת - כללי-אג"ח כללי בארץ משולבת - חשיפה מרבית מעל 30% מניות</t>
  </si>
  <si>
    <t>אג"ח בארץ משולבת - כללי-אג"ח כללי בארץ משולבת - ללא מניות</t>
  </si>
  <si>
    <t>אג"ח בארץ משולבת - כללי-אג"ח כללי בארץ משולבת - עד 10% מניות</t>
  </si>
  <si>
    <t>אג"ח בארץ משולבת - כללי-אג"ח כללי בארץ משולבת - עד 20% מניות</t>
  </si>
  <si>
    <t>אג"ח בארץ משולבת - כללי-אג"ח כללי בארץ משולבת - עד 30% מניות</t>
  </si>
  <si>
    <t>אג"ח בחו"ל - אג"ח חשופת דולר - מדד אחר</t>
  </si>
  <si>
    <t>אג"ח בחו"ל - אג"ח מנוטרלת מט"ח</t>
  </si>
  <si>
    <t>אג"ח בחו"ל - אג"ח חשופת דולר</t>
  </si>
  <si>
    <t>אג"ח בחו"ל - אג"ח חשופת מט"ח</t>
  </si>
  <si>
    <t>אג"ח בחו"ל - אג"ח מוגנת מט"ח</t>
  </si>
  <si>
    <t>אג"ח בחו"ל - אג"ח נקובת מט"ח</t>
  </si>
  <si>
    <t>אגד קרנות - אגד חוץ</t>
  </si>
  <si>
    <t>אגד קרנות - אגד ישראלי</t>
  </si>
  <si>
    <t>גמישות</t>
  </si>
  <si>
    <t>ממונפות-ממונפות בחסר בסיכון גבוה-אג"ח בארץ</t>
  </si>
  <si>
    <t>ממונפות-ממונפות בחסר בסיכון גבוה-מניות בארץ</t>
  </si>
  <si>
    <t>ממונפות-ממונפות בחסר בסיכון גבוה-מניות בחו"ל</t>
  </si>
  <si>
    <t>ממונפות-ממונפות בסיכון גבוה-מניות בארץ</t>
  </si>
  <si>
    <t>ממונפות-ממונפות בסיכון גבוה-מניות בחו"ל</t>
  </si>
  <si>
    <t>ממונפות ואסטרטגיות-ממונפות אחר</t>
  </si>
  <si>
    <t>ממונפות ואסטרטגיות-ממונפות בסיכון גבוה</t>
  </si>
  <si>
    <t>מניות בארץ - מניות בארץ משולבת</t>
  </si>
  <si>
    <t>מניות בארץ - מניות כללי-מדד אחר</t>
  </si>
  <si>
    <t>מניות בארץ - מניות כללי-ת"א צמיחה</t>
  </si>
  <si>
    <t>מניות בארץ - מניות כללי-תל- דיב</t>
  </si>
  <si>
    <t>מניות בארץ - מניות לפי ענפים</t>
  </si>
  <si>
    <t>מניות בארץ - מניות לפי ענפים-מדד אחר</t>
  </si>
  <si>
    <t>מניות בארץ - מניות לפי ענפים-ת"א בנקים</t>
  </si>
  <si>
    <t>מניות בארץ - מניות לפי ענפים-ת"א גלובל- בלוטק</t>
  </si>
  <si>
    <t>מניות בארץ - מניות לפי ענפים-ת"א נדל"ן</t>
  </si>
  <si>
    <t>מניות בארץ - מניות לפי ענפים-ת"א נפט וגז</t>
  </si>
  <si>
    <t>מניות בארץ - מניות לפי ענפים-ת"א פיננסים</t>
  </si>
  <si>
    <t>מניות בחו"ל - מניות בחו"ל משולבת</t>
  </si>
  <si>
    <t>מניות בחו"ל - מניות גיאוגרפי-ארה"ב חשופת מט"ח</t>
  </si>
  <si>
    <t>מניות בחו"ל - מניות גיאוגרפי-מניות גיאוגרפי אחר חשופת מט"ח</t>
  </si>
  <si>
    <t>מניות בחו"ל - מניות גיאוגרפי-מניות גיאוגרפי מוגנת מט"ח</t>
  </si>
  <si>
    <t>מניות בחו"ל - מניות גיאוגרפי - חשופת מט"ח-אירופה - מדד אחר</t>
  </si>
  <si>
    <t>מניות בחו"ל - מניות גיאוגרפי - חשופת מט"ח-אסיה - מדד אחר</t>
  </si>
  <si>
    <t>מניות בחו"ל - מניות גיאוגרפי - חשופת מט"ח-ארה"ב - מדד אחר</t>
  </si>
  <si>
    <t>מניות בחו"ל - מניות גיאוגרפי - חשופת מט"ח-חו"ל גיאוגרפי אחר - מדד אחר</t>
  </si>
  <si>
    <t>מניות בחו"ל - מניות גיאוגרפי - מנוטרלת מט"ח-אירופה - מדד אחר</t>
  </si>
  <si>
    <t>מניות בחו"ל - מניות גיאוגרפי - מנוטרלת מט"ח-אסיה - מדד אחר</t>
  </si>
  <si>
    <t>מניות בחו"ל - מניות גיאוגרפי - מנוטרלת מט"ח-ארה"ב - מדד אחר</t>
  </si>
  <si>
    <t>מניות בחו"ל - מניות גיאוגרפי - מנוטרלת מט"ח-חו"ל גיאוגרפי אחר</t>
  </si>
  <si>
    <t>מניות בחו"ל - מניות גיאוגרפי - מנוטרלת מט"ח-שווקים מתעוררים</t>
  </si>
  <si>
    <t>מניות בחו"ל - מניות כללי בחו"ל - מניות חו"ל נקובת מט"ח</t>
  </si>
  <si>
    <t>מניות בחו"ל - מניות כללי בחו"ל - מניות כללי בחו"ל חשופת מט"ח</t>
  </si>
  <si>
    <t>מניות בחו"ל - מניות כללי בחו"ל - מניות כללי בחו"ל מוגנת מט"ח</t>
  </si>
  <si>
    <t>מניות בחו"ל - מניות כללי בחו"ל - חשופת מט"ח-מניות כללי בחו"ל - מדד אחר</t>
  </si>
  <si>
    <t>מניות בחו"ל - מניות כללי בחו"ל - מנוטרלת מט"ח-מניות כללי בחו"ל</t>
  </si>
  <si>
    <t>מניות בחו"ל - מניות לפי ענפים בחו"ל</t>
  </si>
  <si>
    <t>מניות בחו"ל - מניות לפי ענפים בחו"ל - חשופת מט"ח-ענפים אחרים</t>
  </si>
  <si>
    <t>מניות בחו"ל - מניות לפי ענפים בחו"ל - מנוטרלת מט"ח-ענפים אחרים</t>
  </si>
  <si>
    <t>סחורות-מדד סחורות</t>
  </si>
  <si>
    <t>סחורות-סחורה</t>
  </si>
  <si>
    <t>קרן גידור בנאמנות</t>
  </si>
  <si>
    <t>קרן כספית-כספית מט"חית עם קונצרני-חשופת דולר</t>
  </si>
  <si>
    <t>קרן כספית-כספית מט"חית עם קונצרני-נקובת מט"ח</t>
  </si>
  <si>
    <t>קרן כספית-כספית שקלית-כספית שקלית ללא קונצרני</t>
  </si>
  <si>
    <t>קרן כספית-כספית שקלית-כספית שקלית עם קונצרני</t>
  </si>
  <si>
    <t>קרן סגורה-קרן טכנולוגיה עילית</t>
  </si>
  <si>
    <t>Asset Allocation Funds</t>
  </si>
  <si>
    <t>Bond/Fixed Income Funds</t>
  </si>
  <si>
    <t>Commodity Funds</t>
  </si>
  <si>
    <t>Currency Funds</t>
  </si>
  <si>
    <t>Equity Funds</t>
  </si>
  <si>
    <t>Index Funds</t>
  </si>
  <si>
    <t>Real Estate Funds</t>
  </si>
  <si>
    <t>Sustainable Funds</t>
  </si>
  <si>
    <t>נכס בסיס/סוג הנכס</t>
  </si>
  <si>
    <t>אשראי בגין נדל"ן יזמי</t>
  </si>
  <si>
    <t>אשראי קמעונאי</t>
  </si>
  <si>
    <t>בעלי חיים</t>
  </si>
  <si>
    <t>גרעינים וחיטה</t>
  </si>
  <si>
    <t>מדד המחירים לצרכן</t>
  </si>
  <si>
    <t>מדדי סחורות</t>
  </si>
  <si>
    <t>מט"ח</t>
  </si>
  <si>
    <t>מניות לרבות מדדי מניות</t>
  </si>
  <si>
    <t>משכנתאות או תיקי משכנתאות</t>
  </si>
  <si>
    <t>מתכות</t>
  </si>
  <si>
    <t>סחורות חקלאיות רכות</t>
  </si>
  <si>
    <t>ריבית ואג"ח</t>
  </si>
  <si>
    <t>קונסורציום/סינדיקציה</t>
  </si>
  <si>
    <t>סוג הצמדה</t>
  </si>
  <si>
    <t>לא צמוד</t>
  </si>
  <si>
    <t>צמוד למדד המחירים לצרכן</t>
  </si>
  <si>
    <t>צמוד למט"ח</t>
  </si>
  <si>
    <t>צמוד למדד אחר</t>
  </si>
  <si>
    <t>סוג בטוחה</t>
  </si>
  <si>
    <t>אג"ח סחיר</t>
  </si>
  <si>
    <t>אג"ח לא סחיר</t>
  </si>
  <si>
    <t>בטוחה פיזית אחרת</t>
  </si>
  <si>
    <t>בטוחה פיננסית אחרת</t>
  </si>
  <si>
    <t>חסכון עמיתים/מבוטחים</t>
  </si>
  <si>
    <t>כלי רכב</t>
  </si>
  <si>
    <t>ללא בטחונות</t>
  </si>
  <si>
    <t>מניות סחירות</t>
  </si>
  <si>
    <t>מניות לא סחירות</t>
  </si>
  <si>
    <t>נגזרי אשראי</t>
  </si>
  <si>
    <t>נדל"ן אחר - נדל"ן מניב</t>
  </si>
  <si>
    <r>
      <t xml:space="preserve">נדל"ן </t>
    </r>
    <r>
      <rPr>
        <b/>
        <sz val="11"/>
        <color theme="1"/>
        <rFont val="Arial"/>
        <family val="2"/>
        <scheme val="minor"/>
      </rPr>
      <t>שלא</t>
    </r>
    <r>
      <rPr>
        <sz val="11"/>
        <color theme="1"/>
        <rFont val="Arial"/>
        <family val="2"/>
        <charset val="177"/>
        <scheme val="minor"/>
      </rPr>
      <t xml:space="preserve"> בגינו ניתנה ההלוואה</t>
    </r>
  </si>
  <si>
    <t>נדל"ן אחר - נדל"ן לא מניב</t>
  </si>
  <si>
    <t>נדל"ן אחר - קרקע</t>
  </si>
  <si>
    <t>נדל"ן עבורו התקבלה ההלוואה</t>
  </si>
  <si>
    <t>ערבות בנקאית</t>
  </si>
  <si>
    <t>קרנות השקעה</t>
  </si>
  <si>
    <t>שעבוד שוטף</t>
  </si>
  <si>
    <t>שעבוד שלילי</t>
  </si>
  <si>
    <t>תזרים עמלות</t>
  </si>
  <si>
    <t>תזרים מזומנים</t>
  </si>
  <si>
    <t>תזרים מפרויקטים</t>
  </si>
  <si>
    <t>זכות חזרה</t>
  </si>
  <si>
    <t>מבנה לוח סילוקין</t>
  </si>
  <si>
    <t>בולט (Bullet)</t>
  </si>
  <si>
    <t>בלון</t>
  </si>
  <si>
    <t>קרן שווה</t>
  </si>
  <si>
    <t>שפיצר</t>
  </si>
  <si>
    <t xml:space="preserve">אחר </t>
  </si>
  <si>
    <t>זכות פירעון מוקדם</t>
  </si>
  <si>
    <t>מאפיין הלווואת מתואמות זכויות מקרקעין</t>
  </si>
  <si>
    <t>נדל"ן מניב - משרדים</t>
  </si>
  <si>
    <t>נדל"ן מניב
 - מסחר</t>
  </si>
  <si>
    <t>נדל"ן מניב
 - מגורים (כולל דיור מוגן)</t>
  </si>
  <si>
    <t>נדל"ן מניב
 - מלונאות</t>
  </si>
  <si>
    <t>נדל"ן מניב
 - לוגיסטיקה</t>
  </si>
  <si>
    <t>נדל"ן מניב
 - תעשייה</t>
  </si>
  <si>
    <t>נדל"ן מניב
 - אחר/לא מסווג</t>
  </si>
  <si>
    <t>ייזום נדל"ן לבניה של נכס ספציפי - משרדים</t>
  </si>
  <si>
    <t>ייזום נדל"ן לבניה של נכס ספציפי - מסחר</t>
  </si>
  <si>
    <t>ייזום נדל"ן לבניה של נכס ספציפי - מגורים (כולל דיור מוגן)</t>
  </si>
  <si>
    <t>ייזום נדל"ן לבניה של נכס ספציפי -   מזה: בליווי פיננסי סגור</t>
  </si>
  <si>
    <t>ייזום נדל"ן לבניה של נכס ספציפי - מלונאות</t>
  </si>
  <si>
    <t>ייזום נדל"ן לבניה של נכס ספציפי - לוגיסטיקה</t>
  </si>
  <si>
    <t>ייזום נדל"ן לבניה של נכס ספציפי - תעשייה</t>
  </si>
  <si>
    <t>ייזום נדל"ן לבניה של נכס ספציפי - אחר/לא מסווג</t>
  </si>
  <si>
    <t>קבוצות רכישה - משרדים</t>
  </si>
  <si>
    <t>קבוצות רכישה - מסחר</t>
  </si>
  <si>
    <t>קבוצות רכישה - מגורים (כולל דיור מוגן)</t>
  </si>
  <si>
    <t>קבוצות רכישה - אחר/לא מסווג</t>
  </si>
  <si>
    <t>קרקעות - משרדים</t>
  </si>
  <si>
    <t>קרקעות - מסחר</t>
  </si>
  <si>
    <t>קרקעות - מגורים (כולל דיור מוגן)</t>
  </si>
  <si>
    <t>קרקעות - מלונאות</t>
  </si>
  <si>
    <t>קרקעות - לוגיסטיקה</t>
  </si>
  <si>
    <t>קרקעות - תעשייה</t>
  </si>
  <si>
    <t>קרקעות - אחר/לא מסווג</t>
  </si>
  <si>
    <t>קרקעות - שאינן זמינות לבניה</t>
  </si>
  <si>
    <t>תשתיות - שלב הקמה</t>
  </si>
  <si>
    <t>תשתיות - שלב תפעול</t>
  </si>
  <si>
    <t>פעילות שוטפת של התאגיד - משרדים</t>
  </si>
  <si>
    <t>פעילות שוטפת של התאגיד - מסחר</t>
  </si>
  <si>
    <t>פעילות שוטפת של התאגיד - מגורים (כולל דיור מוגן)</t>
  </si>
  <si>
    <t>פעילות שוטפת של התאגיד - מלונאות</t>
  </si>
  <si>
    <t>פעילות שוטפת של התאגיד - אחר/לא מסווג</t>
  </si>
  <si>
    <t>אשראי לקבלנים - הון חוזר</t>
  </si>
  <si>
    <t>אשראי לקבלנים - ערבויות מכרז, ביצוע וכד'</t>
  </si>
  <si>
    <t>אשראי לקבלנים - למטרות ארוכות טווח</t>
  </si>
  <si>
    <t xml:space="preserve">אשראי אחר בענף הנדל"ן
 (לרבות אשראי לכל מטרה) - אשראי לפעילות הונית </t>
  </si>
  <si>
    <t>אשראי אחר בענף הנדל"ן
 (לרבות אשראי לכל מטרה) - אחר/לא מסווג</t>
  </si>
  <si>
    <t>משתנה</t>
  </si>
  <si>
    <t xml:space="preserve">קבועה </t>
  </si>
  <si>
    <t>האם סווג כחוב בעייתי</t>
  </si>
  <si>
    <t>אסטרטגיית קרן ההשקעה</t>
  </si>
  <si>
    <t>FOF/Managed Account</t>
  </si>
  <si>
    <t>Co-Investment/Direct</t>
  </si>
  <si>
    <t>Core</t>
  </si>
  <si>
    <t>Core-Plus</t>
  </si>
  <si>
    <t>Debt Infrastructure</t>
  </si>
  <si>
    <t>Opportunistic Infrastructure</t>
  </si>
  <si>
    <t>Value Added Infrastructure</t>
  </si>
  <si>
    <t>Value Added Real Estate</t>
  </si>
  <si>
    <t>Direct Real Estate</t>
  </si>
  <si>
    <t>Opportunistic Real Estate</t>
  </si>
  <si>
    <t>Distressed Real Estate</t>
  </si>
  <si>
    <t>Direct Lending Debt</t>
  </si>
  <si>
    <t>Mezzanine Debt</t>
  </si>
  <si>
    <t>Special Situations Debt</t>
  </si>
  <si>
    <t>Distressed Debt</t>
  </si>
  <si>
    <t>Venture Debt</t>
  </si>
  <si>
    <t>Balanced</t>
  </si>
  <si>
    <t>Buyout</t>
  </si>
  <si>
    <t>Leveraged Buyout</t>
  </si>
  <si>
    <t>Growth Venture Capital</t>
  </si>
  <si>
    <t>Seed/Early Stage Venture Capital</t>
  </si>
  <si>
    <t>Secondaries</t>
  </si>
  <si>
    <t>Turnaround</t>
  </si>
  <si>
    <t>סעיף מאזני</t>
  </si>
  <si>
    <t>זכויות אוויר (Air Rights)</t>
  </si>
  <si>
    <t>חממת שרתים</t>
  </si>
  <si>
    <t>חניון</t>
  </si>
  <si>
    <t>לוגיסטיקה ותעשייה</t>
  </si>
  <si>
    <t>מגדלי תקשורת</t>
  </si>
  <si>
    <t>מגורים (כולל דיור מוגן)</t>
  </si>
  <si>
    <t>מלונאות</t>
  </si>
  <si>
    <t>משרדים</t>
  </si>
  <si>
    <t>קניון</t>
  </si>
  <si>
    <t>קרקע/זכויות מקרקעין</t>
  </si>
  <si>
    <t>בתכנון/בהיתרים</t>
  </si>
  <si>
    <t>בתכנון / בהיתרים</t>
  </si>
  <si>
    <t>שלבים התחלתיים</t>
  </si>
  <si>
    <t>בבנייה שלבים התחלתיים (עד 30% ביצוע) – לפי אומדן עלות השקעה כוללת צפויה</t>
  </si>
  <si>
    <t>שלבים מתקדמים</t>
  </si>
  <si>
    <t>בבנייה שלבים מתקדמים (עד 70% ביצוע) - לפי אומדן עלות השקעה כוללת צפויה</t>
  </si>
  <si>
    <t>בשלבי גמר</t>
  </si>
  <si>
    <t>בבנייה בשלבי גמר (מעל 70% ביצוע) - לפי אומדן עלות השקעה כוללת צפויה</t>
  </si>
  <si>
    <t>בשימוש</t>
  </si>
  <si>
    <t xml:space="preserve">בשימוש </t>
  </si>
  <si>
    <t>בשיפוץ</t>
  </si>
  <si>
    <t>בשיפוץ – שיפוץ מהותי שאומדן עלותו מהווה מעל ל-50% משווי הנכס.</t>
  </si>
  <si>
    <t>בהסבה/שינויי ייעוד</t>
  </si>
  <si>
    <t>בהסבה/שינוי ייעוד – אם מעל ל-50% משווי הנכס מוסב לשימוש אחר.</t>
  </si>
  <si>
    <t>בהרחבה</t>
  </si>
  <si>
    <t xml:space="preserve">השיטה שבאמצעותה נקבע שווי הנכס </t>
  </si>
  <si>
    <t>שיטת החילוץ</t>
  </si>
  <si>
    <t>Residual</t>
  </si>
  <si>
    <t xml:space="preserve">שיטה השוואתית </t>
  </si>
  <si>
    <t>Comparison</t>
  </si>
  <si>
    <t xml:space="preserve">היוון תזרים </t>
  </si>
  <si>
    <t>Discounted Cash Flows</t>
  </si>
  <si>
    <t>שיטת ההכנסה</t>
  </si>
  <si>
    <t>Direct Capitalization</t>
  </si>
  <si>
    <t>משולב</t>
  </si>
  <si>
    <t>גורם תלוי/פנימי</t>
  </si>
  <si>
    <t>דיווח מנהל הקרן</t>
  </si>
  <si>
    <t>חברת ציטוט</t>
  </si>
  <si>
    <t>מומחה בלתי תלוי</t>
  </si>
  <si>
    <t>קיימת תלות</t>
  </si>
  <si>
    <t>אי-תלות</t>
  </si>
  <si>
    <t>עלות מופחתת</t>
  </si>
  <si>
    <t>תדירות Reset</t>
  </si>
  <si>
    <t>יומי</t>
  </si>
  <si>
    <t>שבועי</t>
  </si>
  <si>
    <t>חודשי</t>
  </si>
  <si>
    <t>רבעוני</t>
  </si>
  <si>
    <t>חצי-שנתי</t>
  </si>
  <si>
    <t>שנתי</t>
  </si>
  <si>
    <t>ללא</t>
  </si>
  <si>
    <t>סוג הסליקה</t>
  </si>
  <si>
    <t>Delivery</t>
  </si>
  <si>
    <t>No-delivery</t>
  </si>
  <si>
    <t>ריבית עוגן</t>
  </si>
  <si>
    <t>ריבית בנק ישראל</t>
  </si>
  <si>
    <t>ריבית פריים</t>
  </si>
  <si>
    <t>Libor</t>
  </si>
  <si>
    <t>€STR</t>
  </si>
  <si>
    <t>Eonia</t>
  </si>
  <si>
    <t>Euribor</t>
  </si>
  <si>
    <t>SOFR</t>
  </si>
  <si>
    <t>Sonia</t>
  </si>
  <si>
    <t>Telbor</t>
  </si>
  <si>
    <t>Tona</t>
  </si>
  <si>
    <t>תקופת ריבית עוגן</t>
  </si>
  <si>
    <t>נספח התחשבנות בטחונות (CSA)</t>
  </si>
  <si>
    <t>קיים חוזה</t>
  </si>
  <si>
    <t>לא קיים חוזה</t>
  </si>
  <si>
    <t>גורם מצטט</t>
  </si>
  <si>
    <t>הצד הנגדי</t>
  </si>
  <si>
    <t>גורם אחר</t>
  </si>
  <si>
    <t>פקטור מוביל</t>
  </si>
  <si>
    <t>מדדי מניות</t>
  </si>
  <si>
    <t>מדינה/איזור גאוגרפי</t>
  </si>
  <si>
    <t>ממונף</t>
  </si>
  <si>
    <t>מניות</t>
  </si>
  <si>
    <t>שווי שוק</t>
  </si>
  <si>
    <t>תנודתיות</t>
  </si>
  <si>
    <t>פקטור נוסף</t>
  </si>
  <si>
    <t>כווית</t>
  </si>
  <si>
    <t>Emerging Markets</t>
  </si>
  <si>
    <r>
      <rPr>
        <strike/>
        <sz val="11"/>
        <color theme="1"/>
        <rFont val="Arial"/>
        <family val="2"/>
        <scheme val="minor"/>
      </rPr>
      <t>שווקים מתעוררים</t>
    </r>
    <r>
      <rPr>
        <sz val="11"/>
        <color theme="1"/>
        <rFont val="Arial"/>
        <family val="2"/>
        <scheme val="minor"/>
      </rPr>
      <t xml:space="preserve"> לפי הגדרת MSCI</t>
    </r>
  </si>
  <si>
    <t>Developed Markets</t>
  </si>
  <si>
    <t>Frontier Markets</t>
  </si>
  <si>
    <t>גלובלי בלי ארה"ב</t>
  </si>
  <si>
    <t>מדדים</t>
  </si>
  <si>
    <t>ריביות</t>
  </si>
  <si>
    <t>מט"ח/₪</t>
  </si>
  <si>
    <t>מט"ח/מט"ח</t>
  </si>
  <si>
    <t>Mega cap</t>
  </si>
  <si>
    <t>Large cap</t>
  </si>
  <si>
    <t>Mid cap</t>
  </si>
  <si>
    <t>Small cap</t>
  </si>
  <si>
    <t>האם קיים קנס בגין יציאה מוקדמת</t>
  </si>
  <si>
    <t>מזומנים ושווי מזומנים</t>
  </si>
  <si>
    <t>מזומן ועו"ש בש"ח</t>
  </si>
  <si>
    <t>בטחונות שוטפים</t>
  </si>
  <si>
    <t>מזומן ועו"ש נקוב במט"ח</t>
  </si>
  <si>
    <t>פח"ק/פר"י</t>
  </si>
  <si>
    <t>פק"מ לתקופה של עד שלושה חודשים</t>
  </si>
  <si>
    <t>פקדון במט"ח עד שלושה חודשים</t>
  </si>
  <si>
    <t>פקדון צמוד למדד המחירים לצרכן עד שלושה חודשים</t>
  </si>
  <si>
    <t>פקדון צמוד מט"ח עד שלושה חודשים (פצ"מ)</t>
  </si>
  <si>
    <t>קופה קטנה</t>
  </si>
  <si>
    <t>איגרות חוב ממשלתיות</t>
  </si>
  <si>
    <t>צמוד למדד המחירים לצרכן בריבית משתנה</t>
  </si>
  <si>
    <t>לא צמוד למדד המחירים לצרכן ריבית משתנה</t>
  </si>
  <si>
    <t>צמוד מט"ח בריבית קבועה</t>
  </si>
  <si>
    <t>צמוד מט"ח בריבית משתנה</t>
  </si>
  <si>
    <t>נקוב במט"ח</t>
  </si>
  <si>
    <t>ניירות ערך מסחריים</t>
  </si>
  <si>
    <t>איגרות חוב</t>
  </si>
  <si>
    <t>לא צמוד למדד המחירים לצרכן</t>
  </si>
  <si>
    <t>אג"ח להמרה לא צמוד למדד המחירים לצרכן</t>
  </si>
  <si>
    <t>אג"ח להמרה צמוד למדד המחירים לצרכן</t>
  </si>
  <si>
    <t>אג"ח להמרה צמוד למט"ח</t>
  </si>
  <si>
    <t>אג"ח להמרה צמוד למדד אחר</t>
  </si>
  <si>
    <t>אג"ח שנרכש ביון 04/11/2008 ועד 31/03/2015 ונמדד בעלות מופחתת</t>
  </si>
  <si>
    <t>מניות, מניות בכורה ויחידות השתתפות</t>
  </si>
  <si>
    <t>מניות בכורה</t>
  </si>
  <si>
    <t>יחידות השתתפות</t>
  </si>
  <si>
    <t>חברה בפירוק</t>
  </si>
  <si>
    <t xml:space="preserve"> In liquidation/administration</t>
  </si>
  <si>
    <t>SPAC</t>
  </si>
  <si>
    <t>Special Puropse Acquistion Company/Blank Check Company</t>
  </si>
  <si>
    <t>TASE UP</t>
  </si>
  <si>
    <t>עוקב אחר מדדי מניות בישראל</t>
  </si>
  <si>
    <t>עוקב אחר מדדי מניות בחו"ל</t>
  </si>
  <si>
    <t>עוקב אחר מדדים אחרים בישראל</t>
  </si>
  <si>
    <t>עוקב אחר מדדים אחרים בחו"ל</t>
  </si>
  <si>
    <t>מכירה בחסר (שורט)</t>
  </si>
  <si>
    <t>קרנות נאמנות</t>
  </si>
  <si>
    <t>אג"ח קונצרני</t>
  </si>
  <si>
    <t>אג"ח ממשלתי</t>
  </si>
  <si>
    <t>אופציות</t>
  </si>
  <si>
    <t>מניה</t>
  </si>
  <si>
    <t>מדד</t>
  </si>
  <si>
    <t>קרן סל</t>
  </si>
  <si>
    <t>סחורה</t>
  </si>
  <si>
    <t>מוצרים מובנים</t>
  </si>
  <si>
    <t>קרן מובטחת</t>
  </si>
  <si>
    <t>קרן לא מובטחת</t>
  </si>
  <si>
    <t>מוצר מאוגח - שכבת חוב (Tranche) בדרוג AA- ומעלה</t>
  </si>
  <si>
    <t>מוצר מאוגח - שכבת חוב (Tranche) בדרוג BBB- ומעלה</t>
  </si>
  <si>
    <t>מוצר מאוגח - שכבת חוב (Tranche) בדרוג BB+ ומטה</t>
  </si>
  <si>
    <t>מוצר מאוגח - שכבת הון (Equity Tranche)</t>
  </si>
  <si>
    <t>לא סחיר איגרות חוב ממשלתיות</t>
  </si>
  <si>
    <t>לא סחיר איגרות חוב מיועדות</t>
  </si>
  <si>
    <t>חץ</t>
  </si>
  <si>
    <t>מירון בקרן פנסיה ותיקה</t>
  </si>
  <si>
    <t>ערד בקרן פנסיה ותיקה</t>
  </si>
  <si>
    <t>ערד בקרן פנסיה מקיפה חדשה</t>
  </si>
  <si>
    <t>פיקדון חשכ"ל</t>
  </si>
  <si>
    <t>אפיק השקעה מובטח תשואה</t>
  </si>
  <si>
    <t>החזקה באפיק השקעה מובטח תשואה</t>
  </si>
  <si>
    <t>התאמה לשווי ההוגן</t>
  </si>
  <si>
    <t xml:space="preserve">נכס או התחייבות בגין השלמת המדינה לתשואת היעד </t>
  </si>
  <si>
    <t>לא סחיר ניירות ערך מסחריים</t>
  </si>
  <si>
    <t>נש"ר</t>
  </si>
  <si>
    <t>לא סחיר איגרות חוב</t>
  </si>
  <si>
    <t>אג"ח להמרה לא צמוד למדד</t>
  </si>
  <si>
    <t>אג"ח לא סחיר שנרכש בין 04/11/2008 ועד 31/03/2015 ונמדד לפי עלות מופחתת</t>
  </si>
  <si>
    <t>לא סחיר מניות, מניות בכורה ויחידות השתתפות</t>
  </si>
  <si>
    <t>יחידות השתתפות אינשורטק</t>
  </si>
  <si>
    <t>יחידות השתתפות פינטק</t>
  </si>
  <si>
    <t>יחידות השתתפות תשתיות</t>
  </si>
  <si>
    <t>יחידות השתתפות אחרות</t>
  </si>
  <si>
    <t>מניות בכורה לא סחירות</t>
  </si>
  <si>
    <t>PIPE</t>
  </si>
  <si>
    <t>Private Equity in Public Equity</t>
  </si>
  <si>
    <t>משאבים טבעיים</t>
  </si>
  <si>
    <t>פרייבט אקוויטי</t>
  </si>
  <si>
    <t>קרן אנרגיה ותשתיות</t>
  </si>
  <si>
    <t>קרן גידור (Hedge Fund)</t>
  </si>
  <si>
    <t>קרן חוב</t>
  </si>
  <si>
    <t>קרן נדל"ן</t>
  </si>
  <si>
    <t>קרן השקעה אחרת</t>
  </si>
  <si>
    <t>לא סחיר אופציות</t>
  </si>
  <si>
    <t>ריבית</t>
  </si>
  <si>
    <t>הלוואות</t>
  </si>
  <si>
    <t>חברה מוחזקת</t>
  </si>
  <si>
    <t>יחיד שאינו עמית/מבוטח</t>
  </si>
  <si>
    <t>נושא משרה/עובד</t>
  </si>
  <si>
    <t>סוכן</t>
  </si>
  <si>
    <t>עמית/מבוטח</t>
  </si>
  <si>
    <t>תאגיד</t>
  </si>
  <si>
    <t>לא סחיר נגזרים אחרים</t>
  </si>
  <si>
    <t>Unfunded Swap</t>
  </si>
  <si>
    <t>נוסף במסגרת עדכון הרשימה - שם גיליון</t>
  </si>
  <si>
    <t>Funded Swap</t>
  </si>
  <si>
    <t>Unfunded Forward</t>
  </si>
  <si>
    <t>Funded Forward</t>
  </si>
  <si>
    <t>Unfunded Interest Rate Swap</t>
  </si>
  <si>
    <t>Funded Interest Rate Swap</t>
  </si>
  <si>
    <t>Unfunded Total Return/Equity Swap</t>
  </si>
  <si>
    <t>Funded Total Return/Equity Swap</t>
  </si>
  <si>
    <t>Repo</t>
  </si>
  <si>
    <t>עסקאות REPO</t>
  </si>
  <si>
    <t>לא סחיר מוצרים מובנים</t>
  </si>
  <si>
    <t>שכבת חוב (Tranche) בדרוג AA- ומעלה</t>
  </si>
  <si>
    <t>שכבת חוב (Tranche) בדרוג BBB- ומעלה</t>
  </si>
  <si>
    <t>שכבת חוב (Tranche) בדרוג BB+ ומטה</t>
  </si>
  <si>
    <t>שכבת הון (Equity Tranch)</t>
  </si>
  <si>
    <t>פיקדונות מעל 3 חודשים</t>
  </si>
  <si>
    <t>בטחונות לא שוטפים</t>
  </si>
  <si>
    <t>בטחונות לתקופה של מעל 3 חודשים</t>
  </si>
  <si>
    <t>זכויות מקרקעין</t>
  </si>
  <si>
    <t>נדל"ן מניב</t>
  </si>
  <si>
    <t>נדל"ן לא מניב</t>
  </si>
  <si>
    <t>נכסים אחרים</t>
  </si>
  <si>
    <t>התחייבות הממשלה בגין אי העלאת גיל הפרישה לנשים</t>
  </si>
  <si>
    <t>סיוע ממשלתי</t>
  </si>
  <si>
    <t>דיבידנד לקבל</t>
  </si>
  <si>
    <t>הכנסות עו"ש לקבל</t>
  </si>
  <si>
    <t>הפרשה למס</t>
  </si>
  <si>
    <t>התחייבות Forward</t>
  </si>
  <si>
    <t>זכאים בגין נדל"ן</t>
  </si>
  <si>
    <t>חוב בפיגור</t>
  </si>
  <si>
    <t>חייבים בגין מקדמות</t>
  </si>
  <si>
    <t xml:space="preserve">חייבים בגין עסקה עתידית </t>
  </si>
  <si>
    <t xml:space="preserve">חייבים בגין תקבולים </t>
  </si>
  <si>
    <t xml:space="preserve">חייבים בנאמנות </t>
  </si>
  <si>
    <t>חייבים והכנסות שכר דירה לקבל</t>
  </si>
  <si>
    <t>חייבים הלוואות</t>
  </si>
  <si>
    <t>חייבים העברות</t>
  </si>
  <si>
    <t>חייבים וזכאים בגין שיקוף</t>
  </si>
  <si>
    <t>חייבים וזכאים עמיתים</t>
  </si>
  <si>
    <t>חייבים זכאים במט"ח</t>
  </si>
  <si>
    <t>חייבים זכאים בש"ח</t>
  </si>
  <si>
    <t>חייבים/זכאים עמלת up front</t>
  </si>
  <si>
    <t>חלוקה בפועל מקרן השקעה</t>
  </si>
  <si>
    <t>יצירות אומנות</t>
  </si>
  <si>
    <t>מס במקור</t>
  </si>
  <si>
    <t>מעבר הפרשים</t>
  </si>
  <si>
    <t>מעבר מיזוגים</t>
  </si>
  <si>
    <t>מעבר נכסים</t>
  </si>
  <si>
    <t>מעבר פקדונות</t>
  </si>
  <si>
    <t>מקדמות מס</t>
  </si>
  <si>
    <t>עודפים</t>
  </si>
  <si>
    <t>פיגורים</t>
  </si>
  <si>
    <t>קיקר</t>
  </si>
  <si>
    <t>השקעה בחברות מוחזקות</t>
  </si>
  <si>
    <t>חברת בת</t>
  </si>
  <si>
    <t>חברה כלולה</t>
  </si>
  <si>
    <t>יתרות התחייבות להשקעה</t>
  </si>
  <si>
    <t>התחייבות להשקעה</t>
  </si>
  <si>
    <t>התחייבות להשקעה - צמיתה</t>
  </si>
  <si>
    <t>כאשר מועד המחויבות להשקעה הוא ללא תאריך ספציפי.</t>
  </si>
  <si>
    <t>התחייבות להשקעה - קרן בפירוק</t>
  </si>
  <si>
    <t>כאשר המחויבות להשקעה מסתיימת במועד פירוק הקרן.</t>
  </si>
  <si>
    <t>התחייבות להשקעה - קרן בהנזלה</t>
  </si>
  <si>
    <t>כאשר הקרן נמצאת בשלבי הנזלה (liquidation).</t>
  </si>
  <si>
    <t>מושעה</t>
  </si>
  <si>
    <t>שם גיליון</t>
  </si>
  <si>
    <t>שם סעיף</t>
  </si>
  <si>
    <t>מספר סעיף</t>
  </si>
  <si>
    <t>מידע שניתן לדווח רק לרשות</t>
  </si>
  <si>
    <t>ü</t>
  </si>
  <si>
    <t xml:space="preserve">שם נייר ערך </t>
  </si>
  <si>
    <t xml:space="preserve">סוג מספר מזהה מנפיק </t>
  </si>
  <si>
    <t xml:space="preserve">דירוג נייר הערך/המנפיק </t>
  </si>
  <si>
    <t>מניות, מב"כ ויה"ש</t>
  </si>
  <si>
    <t>נוסף במהדורה 12</t>
  </si>
  <si>
    <t>כתבי אופציה</t>
  </si>
  <si>
    <t>נכס בסיס (כתב אופציה)</t>
  </si>
  <si>
    <t>תאריך פקיעה</t>
  </si>
  <si>
    <t>שער מימוש</t>
  </si>
  <si>
    <t>יחס המרה</t>
  </si>
  <si>
    <t>חוזים עתידיים</t>
  </si>
  <si>
    <t>מספר קרן</t>
  </si>
  <si>
    <t>חודש הנפקת שכבה</t>
  </si>
  <si>
    <t>חודש הבדיקה</t>
  </si>
  <si>
    <t>שווי הנכסים באפיק (באלפי ש"ח)</t>
  </si>
  <si>
    <t xml:space="preserve">תאריך אחרון בו נבחנה בפועל ירידת ערך </t>
  </si>
  <si>
    <t>לא סחיר מניות, מב"כ ויה"ש</t>
  </si>
  <si>
    <t>מדינת התאגדות קרן השקעה</t>
  </si>
  <si>
    <t>מיקום משרד השותף הכללי</t>
  </si>
  <si>
    <t>NAV (במטבע הדיווח של קרן ההשקעה)</t>
  </si>
  <si>
    <t>שיעור החזקה בקרן השקעה</t>
  </si>
  <si>
    <t>לא סחיר כתבי אופציה</t>
  </si>
  <si>
    <t>מספר עסקה (רגל 1)</t>
  </si>
  <si>
    <t>מטבע פעילות (רגל 1)</t>
  </si>
  <si>
    <t>ערך נקוב (רגל 1)</t>
  </si>
  <si>
    <t>שווי הוגן במטבע הנסחר (רגל 1)</t>
  </si>
  <si>
    <t>שיעור מנכסי אפיק ההשקעה (רגל 1)</t>
  </si>
  <si>
    <t>שיעור מסך נכסי ההשקעה (רגל 1)</t>
  </si>
  <si>
    <t>מספר עסקה (רגל 2)</t>
  </si>
  <si>
    <t>מטבע פעילות (רגל 2)</t>
  </si>
  <si>
    <t>ערך נקוב (רגל 2)</t>
  </si>
  <si>
    <t>שווי הוגן במטבע הנסחר (רגל 2)</t>
  </si>
  <si>
    <t>שיעור מנכסי אפיק ההשקעה (רגל 2)</t>
  </si>
  <si>
    <t>שיעור מסך נכסי אפיק ההשקעה (רגל 2)</t>
  </si>
  <si>
    <t>שווי הוגן (נטו באלפי ש"ח)</t>
  </si>
  <si>
    <t>סוג הנכס</t>
  </si>
  <si>
    <t>מועד ההתקשרות בעסקה</t>
  </si>
  <si>
    <t>מועד סיום חוזי</t>
  </si>
  <si>
    <t>נספח התחשבנות בטחונות - CSA</t>
  </si>
  <si>
    <t>שיעור ריבית עוגן</t>
  </si>
  <si>
    <t>שער נכס הבסיס במועד ההתקשרות בעסקה</t>
  </si>
  <si>
    <t>שער הנגזר במועד ההתקשרות בעסקה</t>
  </si>
  <si>
    <t>שיעור הקנס בגין יציאה מוקדמת</t>
  </si>
  <si>
    <t>צד נגדי - Counterparty</t>
  </si>
  <si>
    <t>מאפיין הלוואות מתואמות עבור זכויות מקרקעין</t>
  </si>
  <si>
    <t>קונסורציום/ סינדיקציה</t>
  </si>
  <si>
    <t>מספר קונסורציום/ סינדיקציה</t>
  </si>
  <si>
    <t>תאריך העמדת הלוואה</t>
  </si>
  <si>
    <t xml:space="preserve">דירוג הלוואה/המנפיק </t>
  </si>
  <si>
    <t>שיעור תוספת/הפחתה לריבית העוגן</t>
  </si>
  <si>
    <t>שווי הבטוחות העומדות כנגד ההלוואה</t>
  </si>
  <si>
    <t>שיעור הבטוחות מהחוב</t>
  </si>
  <si>
    <t>מועד עדכון אחרון לשווי הבטוחות</t>
  </si>
  <si>
    <t>יעוד הלוואה</t>
  </si>
  <si>
    <t>שיעור ריבית בגין אי-ניצול מסגרת האשראי</t>
  </si>
  <si>
    <t>ערך נקוב</t>
  </si>
  <si>
    <t>שער הלוואה</t>
  </si>
  <si>
    <t>השקעה בחברה מוחזקת</t>
  </si>
  <si>
    <t>השקעה בחברות מוחזקת</t>
  </si>
  <si>
    <t>מסגרות אשראי</t>
  </si>
  <si>
    <t>ידווח בקבצי נכסי הנוסטרו בלבד</t>
  </si>
  <si>
    <t>שיעור מסך נכסי השקעה</t>
  </si>
  <si>
    <t>סך הכל נכסים</t>
  </si>
  <si>
    <t>יתרות התחייבויות להשקעה</t>
  </si>
  <si>
    <t>בנק הבינלאומי</t>
  </si>
  <si>
    <t>31-46</t>
  </si>
  <si>
    <t>AAA</t>
  </si>
  <si>
    <t>בנק לאומי לישראל בע"מ</t>
  </si>
  <si>
    <t>10-800</t>
  </si>
  <si>
    <t>USD</t>
  </si>
  <si>
    <t>CAD</t>
  </si>
  <si>
    <t>EUR</t>
  </si>
  <si>
    <t>JPY</t>
  </si>
  <si>
    <t>GBP</t>
  </si>
  <si>
    <t>סוג קובץ</t>
  </si>
  <si>
    <t>נכסי מבוטחים - חברת ביטוח</t>
  </si>
  <si>
    <t>in</t>
  </si>
  <si>
    <t>gm</t>
  </si>
  <si>
    <t>נכסי עמיתים - קרנות פנסיה</t>
  </si>
  <si>
    <t>pn</t>
  </si>
  <si>
    <t>נכסי אפיק השקעה מובטח תשואה</t>
  </si>
  <si>
    <t>ca</t>
  </si>
  <si>
    <t>נכסי נוסטרו - חברת ביטוח</t>
  </si>
  <si>
    <t>ni</t>
  </si>
  <si>
    <t>נכסי נוסטרו - חברה מנהלת</t>
  </si>
  <si>
    <t>nf</t>
  </si>
  <si>
    <t>יעוד הקובץ</t>
  </si>
  <si>
    <t>לממונה</t>
  </si>
  <si>
    <t>לציבור</t>
  </si>
  <si>
    <t>p</t>
  </si>
  <si>
    <t>רבעון</t>
  </si>
  <si>
    <t>01</t>
  </si>
  <si>
    <t>02</t>
  </si>
  <si>
    <t>03</t>
  </si>
  <si>
    <t>04</t>
  </si>
  <si>
    <t>שנה</t>
  </si>
  <si>
    <t>שם גוף מוסדי</t>
  </si>
  <si>
    <t>אי. אם. איי - עזר חברה לביטוח משכנתאות בע"מ</t>
  </si>
  <si>
    <t>איי. די. איי. חברה לביטוח בע"מ</t>
  </si>
  <si>
    <t>איי.אי.ג'י חברה לביטוח בע"מ</t>
  </si>
  <si>
    <t>איילון חברה לביטוח בע"מ</t>
  </si>
  <si>
    <t>אינפיניטי השתלמות, גמל ופנסיה בע"מ</t>
  </si>
  <si>
    <t>אלטשולר שחם גמל ופנסיה בע"מ</t>
  </si>
  <si>
    <t>אנליסט קופות גמל בע"מ</t>
  </si>
  <si>
    <t>ארם גמולים - חברה לניהול קופות גמל בע''מ</t>
  </si>
  <si>
    <t>אשרא - החברה הישראלית לביטוח יצוא בע"מ</t>
  </si>
  <si>
    <t>ב.ס.ס.ח. - החברה הישראלית לביטוח אשראי בע"מ</t>
  </si>
  <si>
    <t>ביטוח חקלאי אגודה מרכזית בע"מ</t>
  </si>
  <si>
    <t>גילעד גימלאות לעובדים דתיים בע"מ</t>
  </si>
  <si>
    <t>גל - ניהול קופות גמל לעובדי הוראה בע"מ</t>
  </si>
  <si>
    <t>דיויד שילד חברה לביטוח בע"מ</t>
  </si>
  <si>
    <t>החברה המנהלת של מינהל קרן ההשתלמות לפקידים עובדי המנהל והשירותים בע"מ</t>
  </si>
  <si>
    <t>החברה המנהלת של קרן הגמלאות של חברי "דן" בע"מ</t>
  </si>
  <si>
    <t>החברה המנהלת של קרן השתלמות של עובדי חברת החשמל לישראל בע"מ</t>
  </si>
  <si>
    <t>החברה המנהלת של רום קרן ההשתלמות לעובדי הרשויות המקומיות בע"מ</t>
  </si>
  <si>
    <t>החברה לניהול קופות התגמולים והפיצויים של עובדי בנק לאומי בע"מ</t>
  </si>
  <si>
    <t>החברה לניהול קופת התגמולים והפנסיה של עובדי הסוכנות היהודית לארץ ישראל בע"מ</t>
  </si>
  <si>
    <t>החברה לניהול קרן ההשתלמות להנדסאים וטכנאים בע"מ</t>
  </si>
  <si>
    <t>החברה לניהול קרן ההשתלמות לעובדי המדינה בע"מ</t>
  </si>
  <si>
    <t>החברה לניהול קרן השתלמות לאקדמאים במדעי החברה והרוח בע"מ</t>
  </si>
  <si>
    <t>החברה לניהול קרן השתלמות לביוכימאים  ומקרוביולוגים בע"מ</t>
  </si>
  <si>
    <t>החברה לניהול קרן השתלמות למשפטנים בע"מ</t>
  </si>
  <si>
    <t>החברה לניהול קרן השתלמות לשופטים בע"מ</t>
  </si>
  <si>
    <t>הכשרה חברה לביטוח בע"מ</t>
  </si>
  <si>
    <t>הלמן-אלדובי חח"י גמל בע"מ</t>
  </si>
  <si>
    <t>הנדסאים וטכנאים - חברה לניהול קופות גמל בע"מ</t>
  </si>
  <si>
    <t>הפניקס אקסלנס פנסיה וגמל בע"מ</t>
  </si>
  <si>
    <t>הפניקס חברה לביטוח בע"מ</t>
  </si>
  <si>
    <t>הראל חברה לביטוח בע"מ</t>
  </si>
  <si>
    <t>הראל פנסיה וגמל בע"מ</t>
  </si>
  <si>
    <t>ווישור חברה לביטוח בע"מ</t>
  </si>
  <si>
    <t>חברה לניהול קופות גמל של העובדים בעיריית תל - אביב יפו בע"מ</t>
  </si>
  <si>
    <t>חברת ב'ת למ'ד דל'ת בע"מ</t>
  </si>
  <si>
    <t>חברת הגמל לעובדי האוניברסיטה העברית בע"מ</t>
  </si>
  <si>
    <t>יהב - פ.ר.ח. - חברה לניהול קופות גמל בע"מ</t>
  </si>
  <si>
    <t>יהב אחים ואחיות - חברה לניהול קופות גמל בע"מ</t>
  </si>
  <si>
    <t>יהב רופאים - חברה לניהול קופות גמל בע"מ</t>
  </si>
  <si>
    <t>יוזמה קרן פנסיה לעצמאים בע"מ</t>
  </si>
  <si>
    <t>ילין לפידות ניהול קופות גמל בע"מ</t>
  </si>
  <si>
    <t>כלל חברה לביטוח אשראי בע"מ</t>
  </si>
  <si>
    <t>כלל חברה לביטוח בע"מ</t>
  </si>
  <si>
    <t>כלל פנסיה וגמל בע"מ</t>
  </si>
  <si>
    <t>לאומי קמ"פ בע"מ</t>
  </si>
  <si>
    <t>ליברה חברה לביטוח בע"מ</t>
  </si>
  <si>
    <t>לעתיד חברה לניהול קרנות פנסיה בע"מ</t>
  </si>
  <si>
    <t>מבטחים מוסד לביטוח סוציאלי של העובדים בע"מ</t>
  </si>
  <si>
    <t>מגדל חברה לביטוח בע"מ</t>
  </si>
  <si>
    <t>מגדל מקפת קרנות פנסיה וקופות גמל בע"מ</t>
  </si>
  <si>
    <t>מור גמל ופנסיה בע"מ</t>
  </si>
  <si>
    <t>מחוג - מינהל גמל לעובדי חברת חשמל לישראל בע"מ</t>
  </si>
  <si>
    <t>מחר - חברה לניהול קופות גמל בע"מ</t>
  </si>
  <si>
    <t>מיטב דש גמל ופנסיה בע"מ</t>
  </si>
  <si>
    <t>מנורה מבטחים ביטוח בע"מ</t>
  </si>
  <si>
    <t>מנורה מבטחים והסתדרות המהנדסים ניהול קופות גמל בע"מ</t>
  </si>
  <si>
    <t>מנורה מבטחים פנסיה וגמל בע"מ</t>
  </si>
  <si>
    <t>נתיב קרן הפנסיה של פועלי ועובדי מפעלי משק ההסתדרות בע"מ</t>
  </si>
  <si>
    <t>סלייס גמל בע"מ</t>
  </si>
  <si>
    <t>עגור חברה לניהול קופות גמל וקרנות השתלמות בע"מ</t>
  </si>
  <si>
    <t>עו"ס - חברה לניהול קופות גמל בע"מ</t>
  </si>
  <si>
    <t>עוצ"מ - אגודה שיתופית לניהול קופות גמל בע"מ</t>
  </si>
  <si>
    <t>עוצ"מ חברה לניהול קופות גמל והשתלמות בע"מ</t>
  </si>
  <si>
    <t>עמ"י - חברה לניהול קופות גמל ענפיות בע"מ</t>
  </si>
  <si>
    <t>ענבל חברה לביטוח בע"מ</t>
  </si>
  <si>
    <t>ק.ל.ע. - חברה לניהול קרן השתלמות לעובדים סוציאליים בע"מ</t>
  </si>
  <si>
    <t>קו הבריאות חברה לניהול קופות גמל בע"מ</t>
  </si>
  <si>
    <t>קופת הפנסיה לעובדי הדסה בע"מ</t>
  </si>
  <si>
    <t>קופת תגמולים של עובדי אל על נתיבי אוויר לישראל בע"מ אגודה שיתופית</t>
  </si>
  <si>
    <t>קופת תגמולים של עובדי התעשיה האוירית לישראל בע"מ</t>
  </si>
  <si>
    <t>קופת"ג של עובדי עירית חיפה</t>
  </si>
  <si>
    <t>קרן ביטוח הדדי לחברי הסתדרות עובדי המדינה בישראל בע"מ</t>
  </si>
  <si>
    <t>קרן ביטוח ופנסיה לפועלים חקלאים ובלתי מקצועיים בישראל אגודה שיתופית בע"מ</t>
  </si>
  <si>
    <t>קרן הביטוח והפנסיה של פועלי בנין ועבודות ציבוריות אגודה שיתופית בע"מ</t>
  </si>
  <si>
    <t>קרן הגמלאות המרכזית של עובדי ההסתדרות בע"מ</t>
  </si>
  <si>
    <t>קרן הגמלאות של חברי אגד בע"מ</t>
  </si>
  <si>
    <t>קרן החסכון לצבא הקבע - חברה לניהול קופות גמל בע"מ</t>
  </si>
  <si>
    <t>קרן לביטוח נזקי טבע בחקלאות בע"מ</t>
  </si>
  <si>
    <t>קרן מקפת מרכז לפנסיה ותגמולים אגודה שיתופית בע"מ</t>
  </si>
  <si>
    <t>קרנות השתלמות למורים ולגננות - חברה מנהלת בע"מ</t>
  </si>
  <si>
    <t>קרנות השתלמות למורים תיכוניים, מורי סמינרים ומפקחים - חברה מנהלת בע"מ</t>
  </si>
  <si>
    <t>רעות חברה לניהול קופות גמל בע"מ</t>
  </si>
  <si>
    <t>ש. שלמה חברה לביטוח בע"מ</t>
  </si>
  <si>
    <t>שומרה חברה לביטוח בע"מ</t>
  </si>
  <si>
    <t>שיבולת - חברה לניהול קופות גמל בע"מ</t>
  </si>
  <si>
    <t>תגמולים של עובדים בעירית ת"א-יפו א.ש. בע"מ</t>
  </si>
  <si>
    <t>שיעור מנכסי ההשקעה (רגל 2)</t>
  </si>
  <si>
    <t>שיעור מסך אפיק ההשקעה (רגל 2)</t>
  </si>
  <si>
    <t>שווי הוגן (נטו  באלפי ש"ח)</t>
  </si>
  <si>
    <t>1433</t>
  </si>
  <si>
    <t>5.70758E+11</t>
  </si>
  <si>
    <t xml:space="preserve">USD   </t>
  </si>
  <si>
    <t>10/04/24</t>
  </si>
  <si>
    <t>15/07/24</t>
  </si>
  <si>
    <t>0</t>
  </si>
  <si>
    <t>לאומי</t>
  </si>
  <si>
    <t>5.70748E+11</t>
  </si>
  <si>
    <t xml:space="preserve">EUR   </t>
  </si>
  <si>
    <t>5.70745E+11</t>
  </si>
  <si>
    <t xml:space="preserve">GBP   </t>
  </si>
  <si>
    <t>515928034</t>
  </si>
  <si>
    <t>הלוואה טריא משיכה 1</t>
  </si>
  <si>
    <t>299944600</t>
  </si>
  <si>
    <t>01/12/2022</t>
  </si>
  <si>
    <t>N/R</t>
  </si>
  <si>
    <t>18/04/2026</t>
  </si>
  <si>
    <t>27/12/2023 00:00:00</t>
  </si>
  <si>
    <t>מימון הפעילות השוטפת בדומה של איגוח תיק הלוואות</t>
  </si>
  <si>
    <t>מרווח הוגן</t>
  </si>
  <si>
    <t>513605519</t>
  </si>
  <si>
    <t>ח.פ</t>
  </si>
  <si>
    <t>חנן מור הלוואה בכירה</t>
  </si>
  <si>
    <t>29994438</t>
  </si>
  <si>
    <t>516387933</t>
  </si>
  <si>
    <t>09/01/2022</t>
  </si>
  <si>
    <t>C</t>
  </si>
  <si>
    <t>18/11/2024</t>
  </si>
  <si>
    <t xml:space="preserve">נדל"ן עבורו התקבלה ההלוואה </t>
  </si>
  <si>
    <t>18/12/2023 00:00:00</t>
  </si>
  <si>
    <t>מימון חוב בכיר לרכישת מגרש 107 שדה דב</t>
  </si>
  <si>
    <t>516705795</t>
  </si>
  <si>
    <t>נמלי הים התיכון אינטרנשיונל א.ד.ג.ד בע"מ-נמל חיפה</t>
  </si>
  <si>
    <t>299944700</t>
  </si>
  <si>
    <t>520000522</t>
  </si>
  <si>
    <t>10/01/2023</t>
  </si>
  <si>
    <t>Baa3</t>
  </si>
  <si>
    <t>קבועה</t>
  </si>
  <si>
    <t>12/01/2025</t>
  </si>
  <si>
    <t>30/12/2023 00:00:00</t>
  </si>
  <si>
    <t>מימון רכישת הנמל</t>
  </si>
  <si>
    <t>28/12/2023 00:00:00</t>
  </si>
  <si>
    <t>520030941</t>
  </si>
  <si>
    <t>שווי לא צמוד541</t>
  </si>
  <si>
    <t>91541003</t>
  </si>
  <si>
    <t>אנשים פרטיים </t>
  </si>
  <si>
    <t>19/01/2021</t>
  </si>
  <si>
    <t>other</t>
  </si>
  <si>
    <t>06/06/2022</t>
  </si>
  <si>
    <t>הלוואה לעמית</t>
  </si>
  <si>
    <t>מערכת פריים</t>
  </si>
  <si>
    <t>אי תלות</t>
  </si>
  <si>
    <t>30/06/2024</t>
  </si>
  <si>
    <t>31/03/2024 00:00:00</t>
  </si>
  <si>
    <t>אופציות על מדדים בחו"ל</t>
  </si>
  <si>
    <t>27430</t>
  </si>
  <si>
    <t>ODYSIGHT  אופציה לא סחירה (לשעבר SCOUTCAM)</t>
  </si>
  <si>
    <t>62018205</t>
  </si>
  <si>
    <t>31/03/2026</t>
  </si>
  <si>
    <t>29/04/2021</t>
  </si>
  <si>
    <t>שווי הוגן (בש"ח)</t>
  </si>
  <si>
    <t>Invesco investment management limited</t>
  </si>
  <si>
    <t>549300FEA3DT84FOZ304</t>
  </si>
  <si>
    <t>INV-US SEN-G</t>
  </si>
  <si>
    <t>LU0564079282</t>
  </si>
  <si>
    <t>Kotak</t>
  </si>
  <si>
    <t>213800SJ3IH3EXMXSJ47</t>
  </si>
  <si>
    <t>KOTAK FDS-INDIA</t>
  </si>
  <si>
    <t>LU2126068639</t>
  </si>
  <si>
    <t>מגדל קרנות נאמנות בע"מ</t>
  </si>
  <si>
    <t>511303661</t>
  </si>
  <si>
    <t>MTF סל תא 90</t>
  </si>
  <si>
    <t>IL0011502593</t>
  </si>
  <si>
    <t>מניות בישראל</t>
  </si>
  <si>
    <t>MTF סל תל בונד צמודות 1-3</t>
  </si>
  <si>
    <t>IL0011931271</t>
  </si>
  <si>
    <t xml:space="preserve">אג"ח בישראל - חברות והמרה  </t>
  </si>
  <si>
    <t>הראל קרנות נאמנות בע"מ</t>
  </si>
  <si>
    <t>511776783</t>
  </si>
  <si>
    <t>הראל סל תא 90</t>
  </si>
  <si>
    <t>IL0011489312</t>
  </si>
  <si>
    <t>הראל קרן סל תא 125</t>
  </si>
  <si>
    <t>IL0011488991</t>
  </si>
  <si>
    <t>מור ניהול קרנות נאמנות בע"מ</t>
  </si>
  <si>
    <t>514884485</t>
  </si>
  <si>
    <t>מור סל )4A( ת"א90-</t>
  </si>
  <si>
    <t>IL0011961468</t>
  </si>
  <si>
    <t>קסם קרנות נאמנות בע"מ</t>
  </si>
  <si>
    <t>510938608</t>
  </si>
  <si>
    <t>קסם קרן סל תל בונד 60</t>
  </si>
  <si>
    <t>IL0011462327</t>
  </si>
  <si>
    <t>קסם.תלבונד צ1-3</t>
  </si>
  <si>
    <t>IL0011936148</t>
  </si>
  <si>
    <t>קסם.תלבונד ש3-5</t>
  </si>
  <si>
    <t>IL0011473969</t>
  </si>
  <si>
    <t>Amundi Asset Management</t>
  </si>
  <si>
    <t>213800VZW861M5FHMD50</t>
  </si>
  <si>
    <t>AMUNDI INDEX MSCI E</t>
  </si>
  <si>
    <t>LU1437017350</t>
  </si>
  <si>
    <t>שווקים מתעוררים</t>
  </si>
  <si>
    <t>AMUNDI S&amp;P 500</t>
  </si>
  <si>
    <t>LU1681049018</t>
  </si>
  <si>
    <t>State Street Corp</t>
  </si>
  <si>
    <t>07F5H7W3ET8ZLWNMFP29</t>
  </si>
  <si>
    <t>Financial sel sector spdr</t>
  </si>
  <si>
    <t>US81369Y6059</t>
  </si>
  <si>
    <t>Industrial select</t>
  </si>
  <si>
    <t>US81369Y7040</t>
  </si>
  <si>
    <t>Invesco QQQ  trust NAS1</t>
  </si>
  <si>
    <t>US46090E1038</t>
  </si>
  <si>
    <t>Invesco S&amp;P 500</t>
  </si>
  <si>
    <t>US46137V3244</t>
  </si>
  <si>
    <t>DJ STOCK 50 EURO</t>
  </si>
  <si>
    <t>635400HBSITNQELEBE97</t>
  </si>
  <si>
    <t>INVSC EURO STX50</t>
  </si>
  <si>
    <t>IE00B60SWX25</t>
  </si>
  <si>
    <t xml:space="preserve">BlackRock  Asset Managment </t>
  </si>
  <si>
    <t>5493004330BCAPB3GT42</t>
  </si>
  <si>
    <t>ISH $ CORP BD $A</t>
  </si>
  <si>
    <t>IE00BYXYYJ35</t>
  </si>
  <si>
    <t>Ishares $ Short Duration Corp Bond</t>
  </si>
  <si>
    <t>IE00BYXYYP94</t>
  </si>
  <si>
    <t>ISHARES AEX UCITS ETF</t>
  </si>
  <si>
    <t>IE00B0M62Y33</t>
  </si>
  <si>
    <t>Ishares ftse china25</t>
  </si>
  <si>
    <t>US4642871846</t>
  </si>
  <si>
    <t>Ishares msci emer</t>
  </si>
  <si>
    <t>US4642872349</t>
  </si>
  <si>
    <t>Ishares Msci India</t>
  </si>
  <si>
    <t>US46429B5984</t>
  </si>
  <si>
    <t>Ishares stoxx europe 600</t>
  </si>
  <si>
    <t>DE0002635307</t>
  </si>
  <si>
    <t>ISHARES U.S. MEDICAL DEVICES</t>
  </si>
  <si>
    <t>US4642888105</t>
  </si>
  <si>
    <t>ISHARES U.S.BR</t>
  </si>
  <si>
    <t>US4642887941</t>
  </si>
  <si>
    <t>iShares USD High Yield Corporate Bond</t>
  </si>
  <si>
    <t>IE00BYXYYL56</t>
  </si>
  <si>
    <t>ISHARES-IND G&amp;S</t>
  </si>
  <si>
    <t>DE000A0H08J9</t>
  </si>
  <si>
    <t>IVZ US HYFA ACC</t>
  </si>
  <si>
    <t>IE0009D6K2A2</t>
  </si>
  <si>
    <t>KRANESHARES</t>
  </si>
  <si>
    <t>549300VLDRC0RUX0E553</t>
  </si>
  <si>
    <t>KraneShares Csi China Internet Etf</t>
  </si>
  <si>
    <t>US5007673065</t>
  </si>
  <si>
    <t>LYXOR ETF</t>
  </si>
  <si>
    <t>Lyxor etf cac 40</t>
  </si>
  <si>
    <t>FR0007052782</t>
  </si>
  <si>
    <t>SPDR COMM SERV SELECT</t>
  </si>
  <si>
    <t>US81369Y8527</t>
  </si>
  <si>
    <t>Spdr s&amp;p 500 etf trust</t>
  </si>
  <si>
    <t>US78462F1030</t>
  </si>
  <si>
    <t>Utilities select spdr</t>
  </si>
  <si>
    <t>US81369Y8865</t>
  </si>
  <si>
    <t>Van Eck ETF</t>
  </si>
  <si>
    <t>549300ZLFKNTXC51ZN76</t>
  </si>
  <si>
    <t>VANECK VECTORS SEMICONDUCTOR</t>
  </si>
  <si>
    <t>US92189F6768</t>
  </si>
  <si>
    <t>Vanguard Group</t>
  </si>
  <si>
    <t>549300Y88GQ3VLJIBX57</t>
  </si>
  <si>
    <t>Vanguard S&amp;P 500 etf</t>
  </si>
  <si>
    <t>US9229083632</t>
  </si>
  <si>
    <t>WisdomTree Europe ltd</t>
  </si>
  <si>
    <t>549300SEVJBU47TE8855</t>
  </si>
  <si>
    <t>Wisdomtree india earnings fund</t>
  </si>
  <si>
    <t>US97717W4226</t>
  </si>
  <si>
    <t>MTF סל תא 125</t>
  </si>
  <si>
    <t>IL0011502833</t>
  </si>
  <si>
    <t>MTF סל תלבונד 60</t>
  </si>
  <si>
    <t>IL0011499964</t>
  </si>
  <si>
    <t>הראל סל תל בונד שקלי</t>
  </si>
  <si>
    <t>IL0011505232</t>
  </si>
  <si>
    <t>הראל סל תלבונד ש 50</t>
  </si>
  <si>
    <t>IL0011507139</t>
  </si>
  <si>
    <t>הראל סל.תא 35</t>
  </si>
  <si>
    <t>IL0011489072</t>
  </si>
  <si>
    <t>מור סל )4A( ת"א35-</t>
  </si>
  <si>
    <t>IL0011943805</t>
  </si>
  <si>
    <t>Consumer discretionary etf</t>
  </si>
  <si>
    <t>US81369Y4070</t>
  </si>
  <si>
    <t>First trust</t>
  </si>
  <si>
    <t>549300ZLB3EUU3H8NE60</t>
  </si>
  <si>
    <t>FIRST TRUST NASDQ 100 TECH</t>
  </si>
  <si>
    <t>US3373451026</t>
  </si>
  <si>
    <t>Rydex s&amp;p equal etf</t>
  </si>
  <si>
    <t>US46137V3574</t>
  </si>
  <si>
    <t>SOURCE S&amp;P 500 UCITS ETF</t>
  </si>
  <si>
    <t>IE00B3YCGJ38</t>
  </si>
  <si>
    <t xml:space="preserve">אורמת טכנולגיות אינק </t>
  </si>
  <si>
    <t>5493000TSHHWY24VHM09</t>
  </si>
  <si>
    <t>אורמת טכנולוגיות</t>
  </si>
  <si>
    <t>US6866881021</t>
  </si>
  <si>
    <t>אטראו שוקי הון בע"מ לשעבר לידר</t>
  </si>
  <si>
    <t>513773564</t>
  </si>
  <si>
    <t>אטראו שוקי הון</t>
  </si>
  <si>
    <t>IL0010961063</t>
  </si>
  <si>
    <t>איי.סי.אל גרופ בע"מ (דואלי)</t>
  </si>
  <si>
    <t>529900FQVQD88SHIGM04</t>
  </si>
  <si>
    <t>איי.סי.אל</t>
  </si>
  <si>
    <t>IL0002810146</t>
  </si>
  <si>
    <t>אלביט מערכות בע"מ</t>
  </si>
  <si>
    <t>520043027</t>
  </si>
  <si>
    <t>אלביט מערכות</t>
  </si>
  <si>
    <t>IL0010811243</t>
  </si>
  <si>
    <t>אלקטרה בע"מ</t>
  </si>
  <si>
    <t>520028911</t>
  </si>
  <si>
    <t>אלקטרה</t>
  </si>
  <si>
    <t>IL0007390375</t>
  </si>
  <si>
    <t>אנלייט אנרגיה מתחדשת בע"מ</t>
  </si>
  <si>
    <t>984500HF6A99N758F734</t>
  </si>
  <si>
    <t>אנלייט אנרגיה</t>
  </si>
  <si>
    <t>IL0007200111</t>
  </si>
  <si>
    <t>Energean plc</t>
  </si>
  <si>
    <t>98450044QACBL3F8EB03</t>
  </si>
  <si>
    <t>אנרג'יאן</t>
  </si>
  <si>
    <t>GB00BG12Y042</t>
  </si>
  <si>
    <t>בזק החברה הישראלית לתקשורת בע"מ</t>
  </si>
  <si>
    <t>520031931</t>
  </si>
  <si>
    <t>בזק</t>
  </si>
  <si>
    <t>IL0002300114</t>
  </si>
  <si>
    <t>ביג מרכזי קניות (2004) בע"מ</t>
  </si>
  <si>
    <t>513623314</t>
  </si>
  <si>
    <t>ביג</t>
  </si>
  <si>
    <t>IL0010972607</t>
  </si>
  <si>
    <t>הבנק הבינלאומי הראשון לישראל בע"מ</t>
  </si>
  <si>
    <t>520029083</t>
  </si>
  <si>
    <t>בינלאומי 5</t>
  </si>
  <si>
    <t>IL0005930388</t>
  </si>
  <si>
    <t>גלוברנדס גרופ בע"מ</t>
  </si>
  <si>
    <t>515809499</t>
  </si>
  <si>
    <t>גלוברנדס</t>
  </si>
  <si>
    <t>IL0011474876</t>
  </si>
  <si>
    <t>בנק דיסקונט לישראל בע"מ</t>
  </si>
  <si>
    <t>549300XWZ7BG5G23OF51</t>
  </si>
  <si>
    <t>דיסקונט</t>
  </si>
  <si>
    <t>IL0006912120</t>
  </si>
  <si>
    <t>הפניקס אחזקות בע"מ</t>
  </si>
  <si>
    <t>520017450</t>
  </si>
  <si>
    <t>הפניקס</t>
  </si>
  <si>
    <t>IL0007670123</t>
  </si>
  <si>
    <t>הראל השקעות בביטוח ושרותים פיננסים בע"מ</t>
  </si>
  <si>
    <t>520033986</t>
  </si>
  <si>
    <t>הראל השקעות</t>
  </si>
  <si>
    <t>IL0005850180</t>
  </si>
  <si>
    <t>חילן בע"מ</t>
  </si>
  <si>
    <t>520039942</t>
  </si>
  <si>
    <t>חילן</t>
  </si>
  <si>
    <t>IL0010846983</t>
  </si>
  <si>
    <t>קבוצת חמת בע"מ</t>
  </si>
  <si>
    <t>520038530</t>
  </si>
  <si>
    <t>חמת</t>
  </si>
  <si>
    <t>IL0003840167</t>
  </si>
  <si>
    <t>טאואר סמיקונדקטור בע"מ</t>
  </si>
  <si>
    <t>520041997</t>
  </si>
  <si>
    <t>טאואר</t>
  </si>
  <si>
    <t>IL0010823792</t>
  </si>
  <si>
    <t>טבע תעשיות פרמצבטיות בע"מ</t>
  </si>
  <si>
    <t>5493004T21MOAFINJP35</t>
  </si>
  <si>
    <t>טבע</t>
  </si>
  <si>
    <t>IL0006290147</t>
  </si>
  <si>
    <t>טיב טעם הולדינגס 1 בע"מ</t>
  </si>
  <si>
    <t>520041187</t>
  </si>
  <si>
    <t>טיב טעם</t>
  </si>
  <si>
    <t>IL0001030100</t>
  </si>
  <si>
    <t>ישראמקו נגב 2 שותפות מוגבלת</t>
  </si>
  <si>
    <t>550010003</t>
  </si>
  <si>
    <t>ישראמקו יהש</t>
  </si>
  <si>
    <t>IL0002320179</t>
  </si>
  <si>
    <t>כלל החזקות עסקי ביטוח בע"מ</t>
  </si>
  <si>
    <t>520036120</t>
  </si>
  <si>
    <t>כלל ביטוח</t>
  </si>
  <si>
    <t>IL0002240146</t>
  </si>
  <si>
    <t>7JDSZWRGUQY2DSTWCR57</t>
  </si>
  <si>
    <t>IL0006046119</t>
  </si>
  <si>
    <t>מבנה נדל"ן (כ.ד)  בע"מ</t>
  </si>
  <si>
    <t>520024126</t>
  </si>
  <si>
    <t>מבנה</t>
  </si>
  <si>
    <t>IL0002260193</t>
  </si>
  <si>
    <t>בנק מזרחי טפחות בע"מ</t>
  </si>
  <si>
    <t>YZO9YEGEO4VYDZMDWF93</t>
  </si>
  <si>
    <t>מזרחי טפחות</t>
  </si>
  <si>
    <t>IL0006954379</t>
  </si>
  <si>
    <t>מליסרון בע"מ</t>
  </si>
  <si>
    <t>520037789</t>
  </si>
  <si>
    <t>מליסרון</t>
  </si>
  <si>
    <t>IL0003230146</t>
  </si>
  <si>
    <t>נאוויטס פטרוליום, שותפות מוגבלת</t>
  </si>
  <si>
    <t>550263107</t>
  </si>
  <si>
    <t>נאוויטס פט יהש</t>
  </si>
  <si>
    <t>IL0011419699</t>
  </si>
  <si>
    <t>נובה מכשירי מדידה בע"מ</t>
  </si>
  <si>
    <t>511812463</t>
  </si>
  <si>
    <t>נובה</t>
  </si>
  <si>
    <t>IL0010845571</t>
  </si>
  <si>
    <t>נטו מלינדה סחר בע"מ</t>
  </si>
  <si>
    <t>511725459</t>
  </si>
  <si>
    <t>נטו מלינדה</t>
  </si>
  <si>
    <t>IL0011050973</t>
  </si>
  <si>
    <t>ניו-מד אנרג'י- שותפות מוגבלת</t>
  </si>
  <si>
    <t>550013098</t>
  </si>
  <si>
    <t>ניו-מד אנרג'י יהש</t>
  </si>
  <si>
    <t>IL0004750209</t>
  </si>
  <si>
    <t>נייס מערכות בע"מ</t>
  </si>
  <si>
    <t>520036872</t>
  </si>
  <si>
    <t>נייס</t>
  </si>
  <si>
    <t>IL0002730112</t>
  </si>
  <si>
    <t>נקסט ויז'ן</t>
  </si>
  <si>
    <t>514259019</t>
  </si>
  <si>
    <t>IL0011765935</t>
  </si>
  <si>
    <t>סופווייב מדיקל בעמ</t>
  </si>
  <si>
    <t>515198158</t>
  </si>
  <si>
    <t>IL0011754392</t>
  </si>
  <si>
    <t>קבוצת עזריאלי בע"מ (לשעבר קנית מימון)</t>
  </si>
  <si>
    <t>510960719</t>
  </si>
  <si>
    <t>עזריאלי קבוצה</t>
  </si>
  <si>
    <t>IL0011194789</t>
  </si>
  <si>
    <t>בנק הפועלים בע"מ</t>
  </si>
  <si>
    <t>B6ARUI4946ST4S7WOU88</t>
  </si>
  <si>
    <t>פועלים</t>
  </si>
  <si>
    <t>IL0006625771</t>
  </si>
  <si>
    <t>פז חברת הנפט בע"מ</t>
  </si>
  <si>
    <t>510216054</t>
  </si>
  <si>
    <t>פז נפט</t>
  </si>
  <si>
    <t>IL0011000077</t>
  </si>
  <si>
    <t>פ.י.ב.י. אחזקות בע"מ</t>
  </si>
  <si>
    <t>520029026</t>
  </si>
  <si>
    <t>פיבי</t>
  </si>
  <si>
    <t>IL0007630119</t>
  </si>
  <si>
    <t>פריורטק בע"מ</t>
  </si>
  <si>
    <t>520037797</t>
  </si>
  <si>
    <t>פריורטק</t>
  </si>
  <si>
    <t>IL0003280133</t>
  </si>
  <si>
    <t>קמטק בע"מ</t>
  </si>
  <si>
    <t>5493000H80W07HCKGS43</t>
  </si>
  <si>
    <t>קמטק</t>
  </si>
  <si>
    <t>IL0010952641</t>
  </si>
  <si>
    <t>ALPHABET INC</t>
  </si>
  <si>
    <t>5493006MHB84DD0ZWV18</t>
  </si>
  <si>
    <t>ALPHABET  INC  CL C ׂ</t>
  </si>
  <si>
    <t>US02079K1079</t>
  </si>
  <si>
    <t>amazon.com</t>
  </si>
  <si>
    <t>ZXTILKJKG63JELOEG630</t>
  </si>
  <si>
    <t>Amazon inc</t>
  </si>
  <si>
    <t>US0231351067</t>
  </si>
  <si>
    <t>APPLE COMPUTER INC</t>
  </si>
  <si>
    <t>HWUPKR0MPOU8FGXBT394</t>
  </si>
  <si>
    <t>Apple computer inc</t>
  </si>
  <si>
    <t>US0378331005</t>
  </si>
  <si>
    <t>ATERIAN INC</t>
  </si>
  <si>
    <t>11303</t>
  </si>
  <si>
    <t>US02156U2006</t>
  </si>
  <si>
    <t>Broadcom Inc</t>
  </si>
  <si>
    <t>549300WV6GIDOZJTV909</t>
  </si>
  <si>
    <t>BROADCOM INC</t>
  </si>
  <si>
    <t>US11135F1012</t>
  </si>
  <si>
    <t>Chipotle Mexican Grill Inc</t>
  </si>
  <si>
    <t>28373</t>
  </si>
  <si>
    <t>CHIPOTLE MEXICAN</t>
  </si>
  <si>
    <t>US1696561059</t>
  </si>
  <si>
    <t>COSTCO WHOLESAL</t>
  </si>
  <si>
    <t>29DX7H14B9S6O3FD6V18</t>
  </si>
  <si>
    <t>COSTCO WHOLESALE CORP</t>
  </si>
  <si>
    <t>US22160K1051</t>
  </si>
  <si>
    <t>Food &amp; Staples Retailing Consumer Staples Distribution &amp; Retail</t>
  </si>
  <si>
    <t>ELI LILLY  &amp; CO</t>
  </si>
  <si>
    <t>FRDRIPF3EKNDJ2CQJL29</t>
  </si>
  <si>
    <t>Eli Lilly</t>
  </si>
  <si>
    <t>US5324571083</t>
  </si>
  <si>
    <t>ENERGEAN OIL</t>
  </si>
  <si>
    <t>GOLDMAN SACHS GROUP INC</t>
  </si>
  <si>
    <t>784F5XWPLTWKTBV3E584</t>
  </si>
  <si>
    <t>Goldman Sachs</t>
  </si>
  <si>
    <t>US38141G1040</t>
  </si>
  <si>
    <t>Diversified Financial Services Financial Services</t>
  </si>
  <si>
    <t>JP MORGAN ASSET MANAGEMENT</t>
  </si>
  <si>
    <t>8I5DZWZKVSZI1NUHU748</t>
  </si>
  <si>
    <t>JPmorgan Chase</t>
  </si>
  <si>
    <t>US46625H1005</t>
  </si>
  <si>
    <t>MASTERCARD INC</t>
  </si>
  <si>
    <t>AR5L2ODV9HN37376R084</t>
  </si>
  <si>
    <t>Mastercard inc-cla</t>
  </si>
  <si>
    <t>US57636Q1040</t>
  </si>
  <si>
    <t>MERCK &amp;CO INC</t>
  </si>
  <si>
    <t>4YV9Y5M8S0BRK1RP0397</t>
  </si>
  <si>
    <t>Merck &amp;co inc</t>
  </si>
  <si>
    <t>US58933Y1055</t>
  </si>
  <si>
    <t>Meta Platforms Inc</t>
  </si>
  <si>
    <t>BQ4BKCS1HXDV9HN80Z93</t>
  </si>
  <si>
    <t>Meta Platforms, Inc</t>
  </si>
  <si>
    <t>US30303M1027</t>
  </si>
  <si>
    <t>MICROSOFT CORP</t>
  </si>
  <si>
    <t>INR2EJN1ERAN0W5ZP974</t>
  </si>
  <si>
    <t>Microsoft corp</t>
  </si>
  <si>
    <t>US5949181045</t>
  </si>
  <si>
    <t>Novo Nordsik</t>
  </si>
  <si>
    <t>549300DAQ1CVT6CXN342</t>
  </si>
  <si>
    <t>NOVO-NORDISK-ADR</t>
  </si>
  <si>
    <t>us6701002056</t>
  </si>
  <si>
    <t>NVIDIA CORP</t>
  </si>
  <si>
    <t>549300S4KLFTLO7GSQ80</t>
  </si>
  <si>
    <t>Nvidia crop</t>
  </si>
  <si>
    <t>US67066G1040</t>
  </si>
  <si>
    <t>Ormat Technologies</t>
  </si>
  <si>
    <t>Scoutcam LTD</t>
  </si>
  <si>
    <t>549300FBP1ANSJE5TE25</t>
  </si>
  <si>
    <t>Scoutcam</t>
  </si>
  <si>
    <t>US81063V2043</t>
  </si>
  <si>
    <t>TAIWAN Semiconductor</t>
  </si>
  <si>
    <t>549300KB6NK5SBD14S87</t>
  </si>
  <si>
    <t>Taiwan Semiconductor Adr</t>
  </si>
  <si>
    <t>US8740391003</t>
  </si>
  <si>
    <t>טיוואן</t>
  </si>
  <si>
    <t>Teva Pharm</t>
  </si>
  <si>
    <t>US8816242098</t>
  </si>
  <si>
    <t>Tower semiconductor</t>
  </si>
  <si>
    <t>VISA  Inc - CLASS  A</t>
  </si>
  <si>
    <t>549300JZ4OKEHW3DPJ59</t>
  </si>
  <si>
    <t>VISA inc-class a</t>
  </si>
  <si>
    <t>US92826C8394</t>
  </si>
  <si>
    <t>Walt Disney Company</t>
  </si>
  <si>
    <t>549300GZKULIZ0WOW665</t>
  </si>
  <si>
    <t>WALT DISNEY CO</t>
  </si>
  <si>
    <t>US2546871060</t>
  </si>
  <si>
    <t>אדמה פתרונות לחקלאות בע"מ</t>
  </si>
  <si>
    <t>520043605</t>
  </si>
  <si>
    <t>אדמה אגח ב</t>
  </si>
  <si>
    <t>IL0011109159</t>
  </si>
  <si>
    <t>AA-</t>
  </si>
  <si>
    <t>30/11/2036</t>
  </si>
  <si>
    <t>איירפורט סיטי בע"מ</t>
  </si>
  <si>
    <t>511659401</t>
  </si>
  <si>
    <t>איירפורט אגח ה</t>
  </si>
  <si>
    <t>IL0011334872</t>
  </si>
  <si>
    <t>AA</t>
  </si>
  <si>
    <t>אלוני-חץ נכסים והשקעות בע"מ</t>
  </si>
  <si>
    <t>520038506</t>
  </si>
  <si>
    <t>אלוני חץ אגח יב</t>
  </si>
  <si>
    <t>IL0039004952</t>
  </si>
  <si>
    <t>28/02/2031</t>
  </si>
  <si>
    <t>אלקטרה אגח ה</t>
  </si>
  <si>
    <t>IL0073902228</t>
  </si>
  <si>
    <t>A+</t>
  </si>
  <si>
    <t>10/01/2031</t>
  </si>
  <si>
    <t>אמ.ג'י.ג'י בי וי אי לימיטד</t>
  </si>
  <si>
    <t>1981143</t>
  </si>
  <si>
    <t>אמ.ג'יג'י אגח ב</t>
  </si>
  <si>
    <t>IL0011608119</t>
  </si>
  <si>
    <t>21/09/2025</t>
  </si>
  <si>
    <t>ארפורט אגח ט</t>
  </si>
  <si>
    <t>IL0011609448</t>
  </si>
  <si>
    <t>30/08/2035</t>
  </si>
  <si>
    <t>אשטרום נכסים בע"מ</t>
  </si>
  <si>
    <t>520036617</t>
  </si>
  <si>
    <t>אשטרום נכסים אגח 9</t>
  </si>
  <si>
    <t>IL0025101705</t>
  </si>
  <si>
    <t>A</t>
  </si>
  <si>
    <t>02/10/2029</t>
  </si>
  <si>
    <t>בי קומיוניקיישנס בע"מ לשעבר סמייל 012</t>
  </si>
  <si>
    <t>512832742</t>
  </si>
  <si>
    <t>בי קומיוניקיישנס אגח ו</t>
  </si>
  <si>
    <t>IL0011781510</t>
  </si>
  <si>
    <t>A3</t>
  </si>
  <si>
    <t>30/11/2026</t>
  </si>
  <si>
    <t>ביג מרכזי קניות יב</t>
  </si>
  <si>
    <t>IL0011562316</t>
  </si>
  <si>
    <t>Aa3</t>
  </si>
  <si>
    <t>25/02/2028</t>
  </si>
  <si>
    <t>הבינלאומי הראשון הנפקות בע"מ</t>
  </si>
  <si>
    <t>513141879</t>
  </si>
  <si>
    <t>בינלאומי הנפק התח כו</t>
  </si>
  <si>
    <t>IL0011855371</t>
  </si>
  <si>
    <t>31/03/2028</t>
  </si>
  <si>
    <t>בתי זקוק לנפט בע"מ</t>
  </si>
  <si>
    <t>520036658</t>
  </si>
  <si>
    <t>בתי זיקוק אגח יג</t>
  </si>
  <si>
    <t>IL0011953465</t>
  </si>
  <si>
    <t>26/09/2032</t>
  </si>
  <si>
    <t>חברת גב-ים לקרקעות בע"מ</t>
  </si>
  <si>
    <t>520001736</t>
  </si>
  <si>
    <t>גב ים אגח ח</t>
  </si>
  <si>
    <t>IL0075901517</t>
  </si>
  <si>
    <t>30/06/2034</t>
  </si>
  <si>
    <t>גב ים אגח ט</t>
  </si>
  <si>
    <t>IL0075902192</t>
  </si>
  <si>
    <t>30/06/2033</t>
  </si>
  <si>
    <t>גב ים סד' ו'</t>
  </si>
  <si>
    <t>IL0075901285</t>
  </si>
  <si>
    <t>דיסקונט מנפיקים בע"מ</t>
  </si>
  <si>
    <t>520029935</t>
  </si>
  <si>
    <t>דיסקונט מנ נד ט</t>
  </si>
  <si>
    <t>IL0011912461</t>
  </si>
  <si>
    <t>30/11/2028</t>
  </si>
  <si>
    <t>דליה חברות אנרגיה בע"מ</t>
  </si>
  <si>
    <t>516269248</t>
  </si>
  <si>
    <t>דליה אנרגיה אגח ב</t>
  </si>
  <si>
    <t>IL0011935983</t>
  </si>
  <si>
    <t>01/10/2034</t>
  </si>
  <si>
    <t>חברת הכשרת הישוב בישראל בע"מ</t>
  </si>
  <si>
    <t>520020116</t>
  </si>
  <si>
    <t>הכשרת ישוב אגח 21</t>
  </si>
  <si>
    <t>IL0061202243</t>
  </si>
  <si>
    <t>31/12/2027</t>
  </si>
  <si>
    <t>הכשרת ישוב אגח 22</t>
  </si>
  <si>
    <t>IL0061202409</t>
  </si>
  <si>
    <t>A-</t>
  </si>
  <si>
    <t>30/06/2027</t>
  </si>
  <si>
    <t>הפניקס אגח 5</t>
  </si>
  <si>
    <t>IL0076702849</t>
  </si>
  <si>
    <t>Aa2</t>
  </si>
  <si>
    <t>01/05/2030</t>
  </si>
  <si>
    <t>הפניקס אגח 6</t>
  </si>
  <si>
    <t>IL0076703342</t>
  </si>
  <si>
    <t>31/12/2032</t>
  </si>
  <si>
    <t>WESTDALE AMERICA LIMITED</t>
  </si>
  <si>
    <t>1991033</t>
  </si>
  <si>
    <t>ווסטדייל אגח א</t>
  </si>
  <si>
    <t>IL0011575771</t>
  </si>
  <si>
    <t>30/10/2025</t>
  </si>
  <si>
    <t>החברה לישראל בע"מ</t>
  </si>
  <si>
    <t>520028010</t>
  </si>
  <si>
    <t>חברה לישראל אגח 14</t>
  </si>
  <si>
    <t>IL0057603016</t>
  </si>
  <si>
    <t>30/06/2028</t>
  </si>
  <si>
    <t>חברת החשמל לישראל בע"מ</t>
  </si>
  <si>
    <t>254900JW7GE35YNJGJ55</t>
  </si>
  <si>
    <t>חשמל אגח 31</t>
  </si>
  <si>
    <t>IL0060002859</t>
  </si>
  <si>
    <t>Aa1</t>
  </si>
  <si>
    <t>21/09/2031</t>
  </si>
  <si>
    <t>ישרס חברה להשקעות בע"מ</t>
  </si>
  <si>
    <t>520017807</t>
  </si>
  <si>
    <t>ישרס אגח טז</t>
  </si>
  <si>
    <t>IL0061302233</t>
  </si>
  <si>
    <t>30/07/2031</t>
  </si>
  <si>
    <t>כלל ביטוח אגח ג</t>
  </si>
  <si>
    <t>IL0012013913</t>
  </si>
  <si>
    <t>02/11/2031</t>
  </si>
  <si>
    <t>לאומי התח נדח' סד' 405</t>
  </si>
  <si>
    <t>IL0060406209</t>
  </si>
  <si>
    <t>27/03/2028</t>
  </si>
  <si>
    <t>לייטסטון אנטרפרייזס לימיטד</t>
  </si>
  <si>
    <t>512600966</t>
  </si>
  <si>
    <t>לייטסטון אגח ב</t>
  </si>
  <si>
    <t>IL0011607467</t>
  </si>
  <si>
    <t>A1</t>
  </si>
  <si>
    <t>30/11/2025</t>
  </si>
  <si>
    <t>מבני תעשיה  אגח כ</t>
  </si>
  <si>
    <t>IL0022604958</t>
  </si>
  <si>
    <t>31/12/2029</t>
  </si>
  <si>
    <t>מזרחי טפחות חברה להנפקות בע"מ</t>
  </si>
  <si>
    <t>520032046</t>
  </si>
  <si>
    <t>מז טפ הנפ אגח61</t>
  </si>
  <si>
    <t>IL0023104644</t>
  </si>
  <si>
    <t>Aaa</t>
  </si>
  <si>
    <t>04/12/2026</t>
  </si>
  <si>
    <t>מז טפחות הנפ אגח57</t>
  </si>
  <si>
    <t>IL0023104230</t>
  </si>
  <si>
    <t>01/03/2025</t>
  </si>
  <si>
    <t>מזטפ הנפ הת65</t>
  </si>
  <si>
    <t>IL0011916751</t>
  </si>
  <si>
    <t>08/06/2028</t>
  </si>
  <si>
    <t>מזרחי טפ הנפק התח 69</t>
  </si>
  <si>
    <t>IL0012021593</t>
  </si>
  <si>
    <t>25/06/2029</t>
  </si>
  <si>
    <t>מזרחי טפחות הנפק 49</t>
  </si>
  <si>
    <t>IL0023102820</t>
  </si>
  <si>
    <t>23/06/2026</t>
  </si>
  <si>
    <t xml:space="preserve">מימון ישיר מקבוצת ישיר 2006 בע"מ </t>
  </si>
  <si>
    <t>513893123</t>
  </si>
  <si>
    <t>מימון ישיר אגח ג</t>
  </si>
  <si>
    <t>IL0011712143</t>
  </si>
  <si>
    <t>31/12/2025</t>
  </si>
  <si>
    <t>מליסרון אגח יז</t>
  </si>
  <si>
    <t>IL0032302734</t>
  </si>
  <si>
    <t>01/01/2032</t>
  </si>
  <si>
    <t>נאוויטס פטרו אגח ו</t>
  </si>
  <si>
    <t>IL0012048257</t>
  </si>
  <si>
    <t>30/09/2029</t>
  </si>
  <si>
    <t>SILVERSTEIN PROPERTIES LTD</t>
  </si>
  <si>
    <t>1970336</t>
  </si>
  <si>
    <t>סילברסטין אגח א</t>
  </si>
  <si>
    <t>IL0011455982</t>
  </si>
  <si>
    <t>31/12/2024</t>
  </si>
  <si>
    <t>עזריאלי אגח ד</t>
  </si>
  <si>
    <t>IL0011386500</t>
  </si>
  <si>
    <t>05/07/2030</t>
  </si>
  <si>
    <t>פועלים אגח 203</t>
  </si>
  <si>
    <t>IL0011998684</t>
  </si>
  <si>
    <t>02/12/2030</t>
  </si>
  <si>
    <t>פועלים התח נד יא</t>
  </si>
  <si>
    <t>IL0012014663</t>
  </si>
  <si>
    <t>07/12/2029</t>
  </si>
  <si>
    <t>פועלים התחייבות נדחים ו</t>
  </si>
  <si>
    <t>IL0066205530</t>
  </si>
  <si>
    <t>13/03/2028</t>
  </si>
  <si>
    <t>פועלים התחייבות נדחים ז'</t>
  </si>
  <si>
    <t>IL0011913295</t>
  </si>
  <si>
    <t>29/11/2028</t>
  </si>
  <si>
    <t>צור שמיר אחזקות בע"מ</t>
  </si>
  <si>
    <t>520025586</t>
  </si>
  <si>
    <t>צור אגח י</t>
  </si>
  <si>
    <t>IL0073001716</t>
  </si>
  <si>
    <t>ריט 1 בע"מ</t>
  </si>
  <si>
    <t>513821488</t>
  </si>
  <si>
    <t>ריט 1 אגח ו</t>
  </si>
  <si>
    <t>IL0011385445</t>
  </si>
  <si>
    <t>תמר פטרוליום בעמ</t>
  </si>
  <si>
    <t>515334662</t>
  </si>
  <si>
    <t>תמר פטרו אגח ב</t>
  </si>
  <si>
    <t>IL0011435935</t>
  </si>
  <si>
    <t>30/08/2028</t>
  </si>
  <si>
    <t>סאפיינס אינטרנשיונל קורפוריישן N.V</t>
  </si>
  <si>
    <t>53368</t>
  </si>
  <si>
    <t>סאפיינס אגח ב</t>
  </si>
  <si>
    <t>IL0011419368</t>
  </si>
  <si>
    <t>01/01/2026</t>
  </si>
  <si>
    <t>אדגר השקעות ופיתוח בע"מ</t>
  </si>
  <si>
    <t>520035171</t>
  </si>
  <si>
    <t>אדגר אגח ט</t>
  </si>
  <si>
    <t>IL0018201900</t>
  </si>
  <si>
    <t>A2</t>
  </si>
  <si>
    <t>01/07/2025</t>
  </si>
  <si>
    <t>אדגר אגח י</t>
  </si>
  <si>
    <t>IL0018202080</t>
  </si>
  <si>
    <t>01/09/2027</t>
  </si>
  <si>
    <t>אמות השקעות בע"מ</t>
  </si>
  <si>
    <t>520026683</t>
  </si>
  <si>
    <t>אמות אגח ו</t>
  </si>
  <si>
    <t>IL0011586091</t>
  </si>
  <si>
    <t>03/10/2029</t>
  </si>
  <si>
    <t>אמות אגח ז</t>
  </si>
  <si>
    <t>IL0011628661</t>
  </si>
  <si>
    <t>05/01/2032</t>
  </si>
  <si>
    <t>בזק אגח 9</t>
  </si>
  <si>
    <t>IL0023001766</t>
  </si>
  <si>
    <t>01/12/2025</t>
  </si>
  <si>
    <t>בינל הנפקות אגח יב</t>
  </si>
  <si>
    <t>IL0011823858</t>
  </si>
  <si>
    <t>07/12/2027</t>
  </si>
  <si>
    <t>בינלאומי הנפק התח כז</t>
  </si>
  <si>
    <t>IL0011894974</t>
  </si>
  <si>
    <t>13/03/2029</t>
  </si>
  <si>
    <t>הראל ביטוח מימון והנפקות בע"מ</t>
  </si>
  <si>
    <t>513834200</t>
  </si>
  <si>
    <t>הראל הנפקות אגח יט</t>
  </si>
  <si>
    <t>IL0011927725</t>
  </si>
  <si>
    <t>הראל הנפקות יא</t>
  </si>
  <si>
    <t>IL0011363160</t>
  </si>
  <si>
    <t>חברה לישראל אגח 12</t>
  </si>
  <si>
    <t>IL0057602513</t>
  </si>
  <si>
    <t>30/09/2026</t>
  </si>
  <si>
    <t>חברה לישראל אגח 15</t>
  </si>
  <si>
    <t>IL0057603271</t>
  </si>
  <si>
    <t>31/07/2030</t>
  </si>
  <si>
    <t>ישראמקו אגח ג</t>
  </si>
  <si>
    <t>IL0023202323</t>
  </si>
  <si>
    <t>10/10/2030</t>
  </si>
  <si>
    <t>לאומי   אגח 179</t>
  </si>
  <si>
    <t>IL0060403727</t>
  </si>
  <si>
    <t>30/06/2026</t>
  </si>
  <si>
    <t>מגדל ביטוח גיוס הון בע"מ</t>
  </si>
  <si>
    <t>513230029</t>
  </si>
  <si>
    <t>מגדל הון אגח י</t>
  </si>
  <si>
    <t>IL0011920795</t>
  </si>
  <si>
    <t>30/11/2029</t>
  </si>
  <si>
    <t>מז  הנפק    46 1.22% 9/2027</t>
  </si>
  <si>
    <t>IL0023102259</t>
  </si>
  <si>
    <t>28/09/2027</t>
  </si>
  <si>
    <t>מזרחי הנפקות 40</t>
  </si>
  <si>
    <t>IL0023101673</t>
  </si>
  <si>
    <t>08/06/2025</t>
  </si>
  <si>
    <t>מזרחי טפחות הנפ 9/24</t>
  </si>
  <si>
    <t>IL0023102176</t>
  </si>
  <si>
    <t>29/09/2024</t>
  </si>
  <si>
    <t>מליסרון אגח יא</t>
  </si>
  <si>
    <t>IL0032302080</t>
  </si>
  <si>
    <t>10/07/2025</t>
  </si>
  <si>
    <t>מנורה מבטחים גיוס הון בע"מ</t>
  </si>
  <si>
    <t>513937714</t>
  </si>
  <si>
    <t>מנורה הון התח 5</t>
  </si>
  <si>
    <t>IL0011434110</t>
  </si>
  <si>
    <t>01/07/2029</t>
  </si>
  <si>
    <t>עזריאלי אגח ה</t>
  </si>
  <si>
    <t>IL0011566036</t>
  </si>
  <si>
    <t>פז נפט  אגח ח</t>
  </si>
  <si>
    <t>IL0011628174</t>
  </si>
  <si>
    <t>פז נפט  ו</t>
  </si>
  <si>
    <t>IL0011395428</t>
  </si>
  <si>
    <t>ריט 1 סד ה</t>
  </si>
  <si>
    <t>IL0011367534</t>
  </si>
  <si>
    <t>20/09/2028</t>
  </si>
  <si>
    <t>ביונ תלת מימד בע"מ</t>
  </si>
  <si>
    <t>514669506</t>
  </si>
  <si>
    <t>ביונ תלת מימד אופציה 2</t>
  </si>
  <si>
    <t>IL0011755878</t>
  </si>
  <si>
    <t>11/05/2025</t>
  </si>
  <si>
    <t>שמיים אימפרוב בע"מ</t>
  </si>
  <si>
    <t>515181014</t>
  </si>
  <si>
    <t>שמיים אופ 1</t>
  </si>
  <si>
    <t>IL0011762478</t>
  </si>
  <si>
    <t>01/06/2025</t>
  </si>
  <si>
    <t>NAV
(במטבע הדיווח של קרן ההשקעה)</t>
  </si>
  <si>
    <t>Klirmark Opportunity Fund IV</t>
  </si>
  <si>
    <t>CO-121764</t>
  </si>
  <si>
    <t>. Klirmark Opportunity Fund IV, L.P</t>
  </si>
  <si>
    <t>18/04/2023</t>
  </si>
  <si>
    <t>06/06/2024</t>
  </si>
  <si>
    <t>אלפא ערך בע"מ</t>
  </si>
  <si>
    <t>513834986</t>
  </si>
  <si>
    <t>Alpha Opportunites</t>
  </si>
  <si>
    <t>02/08/2017</t>
  </si>
  <si>
    <t xml:space="preserve">Klirmark Opportunity Fund </t>
  </si>
  <si>
    <t>CO-101523</t>
  </si>
  <si>
    <t>KLIRMARK III</t>
  </si>
  <si>
    <t>13/11/2019</t>
  </si>
  <si>
    <t>23/06/2024</t>
  </si>
  <si>
    <t>נוקד אקוויטי השקעות בע"מ</t>
  </si>
  <si>
    <t>515419356</t>
  </si>
  <si>
    <t>Noked Equity</t>
  </si>
  <si>
    <t>19/08/2020</t>
  </si>
  <si>
    <t>02/06/2024</t>
  </si>
  <si>
    <t>יסודות א נדלן שותפות מוגבלת</t>
  </si>
  <si>
    <t>550257125</t>
  </si>
  <si>
    <t>יסודות נדל"ן ג' פיתוח ושותפות</t>
  </si>
  <si>
    <t>16/06/2020</t>
  </si>
  <si>
    <t>30/05/2024</t>
  </si>
  <si>
    <t>נוקד אג"ח השקעות בע"מ</t>
  </si>
  <si>
    <t>515909976</t>
  </si>
  <si>
    <t>נוקד בונדס</t>
  </si>
  <si>
    <t>29/12/2020</t>
  </si>
  <si>
    <t>שקד פרטנרס 2</t>
  </si>
  <si>
    <t>516748696</t>
  </si>
  <si>
    <t>26/10/2023</t>
  </si>
  <si>
    <t>תשתיות ישראל  ג'י. פי. 4 שותפות מוגבלת</t>
  </si>
  <si>
    <t>550243026</t>
  </si>
  <si>
    <t>תשתיות ישראל 4</t>
  </si>
  <si>
    <t>10/02/2021</t>
  </si>
  <si>
    <t>Allianz</t>
  </si>
  <si>
    <t>529900K9B0N5BT694847</t>
  </si>
  <si>
    <t>Allianz Asia Pacific</t>
  </si>
  <si>
    <t>21/06/2022</t>
  </si>
  <si>
    <t>04/06/2024</t>
  </si>
  <si>
    <t>בי. סי. אי.-בראק קפיטל השקעות בע"מ</t>
  </si>
  <si>
    <t>520041229</t>
  </si>
  <si>
    <t>BRACK CAPITAL REAL ESTATE(INDIA)</t>
  </si>
  <si>
    <t>30/04/2015</t>
  </si>
  <si>
    <t>05/10/2023</t>
  </si>
  <si>
    <t>Bridgepoint Europe VII</t>
  </si>
  <si>
    <t>LP 021740</t>
  </si>
  <si>
    <t>Bridgepoint Europe VII-קלע</t>
  </si>
  <si>
    <t>16/01/2024</t>
  </si>
  <si>
    <t>07/02/2024</t>
  </si>
  <si>
    <t>Credit Capital Solutions III General Partner</t>
  </si>
  <si>
    <t>B265265</t>
  </si>
  <si>
    <t>CVC Capital Solutions III</t>
  </si>
  <si>
    <t>13/12/2023</t>
  </si>
  <si>
    <t>25/06/2024</t>
  </si>
  <si>
    <t>Forma fund General Partner LTD</t>
  </si>
  <si>
    <t>515527968</t>
  </si>
  <si>
    <t>DHB PUORG ARNE-FORMA FUND</t>
  </si>
  <si>
    <t>26/03/2018</t>
  </si>
  <si>
    <t>19/05/2024</t>
  </si>
  <si>
    <t>HarbourVest Partners</t>
  </si>
  <si>
    <t>801-53287</t>
  </si>
  <si>
    <t>DOVER STREET X LP</t>
  </si>
  <si>
    <t>22/06/2020</t>
  </si>
  <si>
    <t>18/06/2024</t>
  </si>
  <si>
    <t>DOVER XI</t>
  </si>
  <si>
    <t>20/03/2024</t>
  </si>
  <si>
    <t>EMIF II Management LLC</t>
  </si>
  <si>
    <t>82-5051216</t>
  </si>
  <si>
    <t>ELECTRA MULTIFAMILY II קלע</t>
  </si>
  <si>
    <t>31/03/2019</t>
  </si>
  <si>
    <t>FRG IX GP, LLC</t>
  </si>
  <si>
    <t>38-4092366</t>
  </si>
  <si>
    <t>Faropoint FRG-X (F-2)</t>
  </si>
  <si>
    <t>18/10/2021</t>
  </si>
  <si>
    <t>FORTISSIMO CAPITA FUND</t>
  </si>
  <si>
    <t>530278498</t>
  </si>
  <si>
    <t>Fortissimo VI</t>
  </si>
  <si>
    <t>17/10/2023</t>
  </si>
  <si>
    <t>Hamilton Lane Advisors, LLC</t>
  </si>
  <si>
    <t xml:space="preserve">98-1588386 </t>
  </si>
  <si>
    <t>Hamilton Lane Equity Opportunities Fund V-B LP</t>
  </si>
  <si>
    <t>24/10/2022</t>
  </si>
  <si>
    <t>05/06/2024</t>
  </si>
  <si>
    <t>Hamilton Lane Secondary Fund IV</t>
  </si>
  <si>
    <t>20/12/2021</t>
  </si>
  <si>
    <t>Liquidity</t>
  </si>
  <si>
    <t>28352</t>
  </si>
  <si>
    <t>Liquidity Capital II</t>
  </si>
  <si>
    <t>18/02/2021</t>
  </si>
  <si>
    <t>Monarch Alternative Capital LP</t>
  </si>
  <si>
    <t>37-1424923</t>
  </si>
  <si>
    <t>Monarch Capital Partners Offshore VI LP</t>
  </si>
  <si>
    <t>28/03/2023</t>
  </si>
  <si>
    <t>29/05/2024</t>
  </si>
  <si>
    <t>MV Senior GP S.à r.l</t>
  </si>
  <si>
    <t>2016 2429 508</t>
  </si>
  <si>
    <t>MV Senior II</t>
  </si>
  <si>
    <t>15/06/2021</t>
  </si>
  <si>
    <t>MV Subordinated GP S.à r.l.</t>
  </si>
  <si>
    <t>2016 24 43519</t>
  </si>
  <si>
    <t>MV SUBORDINATED V-קלע</t>
  </si>
  <si>
    <t>26/12/2021</t>
  </si>
  <si>
    <t>26/05/2024</t>
  </si>
  <si>
    <t>OEP VIII General Partner, L.P.</t>
  </si>
  <si>
    <t>981582217</t>
  </si>
  <si>
    <t>One Equity Partners VIII</t>
  </si>
  <si>
    <t>27/04/2022</t>
  </si>
  <si>
    <t>15/05/2024</t>
  </si>
  <si>
    <t xml:space="preserve">Pantheon Access Feeder LP </t>
  </si>
  <si>
    <t>B 201.101</t>
  </si>
  <si>
    <t>Pantheon Access Feeder LP 2017</t>
  </si>
  <si>
    <t>developed markets</t>
  </si>
  <si>
    <t>10/05/2018</t>
  </si>
  <si>
    <t>27/06/2024</t>
  </si>
  <si>
    <t>Pantheon Private Debt</t>
  </si>
  <si>
    <t>549300SJMQ4H0G697179</t>
  </si>
  <si>
    <t>Pantheon Global Secondary VII</t>
  </si>
  <si>
    <t>28/11/2023</t>
  </si>
  <si>
    <t xml:space="preserve">Pantheon PGIF IV GP (Lux) </t>
  </si>
  <si>
    <t>B 283012</t>
  </si>
  <si>
    <t>Pantheon PGIF IV</t>
  </si>
  <si>
    <t>03/11/2022</t>
  </si>
  <si>
    <t>Penfund Capital Partners VII Inc.</t>
  </si>
  <si>
    <t>V75QIM.99999.SL.124</t>
  </si>
  <si>
    <t>Penfund Capital Fund VII</t>
  </si>
  <si>
    <t>18/04/2022</t>
  </si>
  <si>
    <t>28/06/2024</t>
  </si>
  <si>
    <t>Coller International</t>
  </si>
  <si>
    <t>10087</t>
  </si>
  <si>
    <t>Phoenix Value CIP VIII Feeder Fund, L.P</t>
  </si>
  <si>
    <t>17/12/2020</t>
  </si>
  <si>
    <t>01/04/2024</t>
  </si>
  <si>
    <t>Schroders Capital Private Equity Secondaries Manag</t>
  </si>
  <si>
    <t>549300YUFDGFRNGBWF46</t>
  </si>
  <si>
    <t>SCHRODERS CAPITAL PRIVATE EQUITY SECONDARIES IV</t>
  </si>
  <si>
    <t>10/02/2022</t>
  </si>
  <si>
    <t>13/06/2024</t>
  </si>
  <si>
    <t>AMI GP LP Inc</t>
  </si>
  <si>
    <t>2030</t>
  </si>
  <si>
    <t>אייפקס מדיום מרקט ישראל - AMI</t>
  </si>
  <si>
    <t>19/12/2021</t>
  </si>
  <si>
    <t>א. רוטשילד ת ניהול נכסים בע"מ</t>
  </si>
  <si>
    <t>513872440</t>
  </si>
  <si>
    <t>קרן רוטשילד נדל"ן</t>
  </si>
  <si>
    <t>29/03/2020</t>
  </si>
  <si>
    <t>13/05/2024</t>
  </si>
  <si>
    <t>אפאר</t>
  </si>
  <si>
    <t>516072931</t>
  </si>
  <si>
    <t>IL0002940174</t>
  </si>
  <si>
    <t>19/10/2021</t>
  </si>
  <si>
    <t>רייכרט תעשיות בע"מ</t>
  </si>
  <si>
    <t>520039652</t>
  </si>
  <si>
    <t>רייכרט</t>
  </si>
  <si>
    <t>IL0004760109</t>
  </si>
  <si>
    <t>20/08/2020</t>
  </si>
  <si>
    <t>30/04/2019</t>
  </si>
  <si>
    <t>וי.אי.די. התפלת מי אשקלון</t>
  </si>
  <si>
    <t>513102384</t>
  </si>
  <si>
    <t>וי.אי.די. אג"ח מאוחד 0706</t>
  </si>
  <si>
    <t>IL0010979974</t>
  </si>
  <si>
    <t>22/04/2006</t>
  </si>
  <si>
    <t>22/10/2025</t>
  </si>
  <si>
    <t>מפעלי פלדה מאוחדים בע"מ</t>
  </si>
  <si>
    <t>520022492</t>
  </si>
  <si>
    <t>מ.פלדה אג-1 מפ1/00</t>
  </si>
  <si>
    <t>3980042</t>
  </si>
  <si>
    <t>30/08/2020</t>
  </si>
  <si>
    <t>31/01/2001</t>
  </si>
  <si>
    <t>10/12/2018</t>
  </si>
  <si>
    <t>מפעלי פלדה אג1</t>
  </si>
  <si>
    <t>IL0039800185</t>
  </si>
  <si>
    <t>מת"ם - מרכז תעשיות מדע חיפה בע"מ</t>
  </si>
  <si>
    <t>510687403</t>
  </si>
  <si>
    <t>מתם מרכז תעשיות מדע חיפה אגח א ר.מ</t>
  </si>
  <si>
    <t>IL0011389991</t>
  </si>
  <si>
    <t>20/07/2040</t>
  </si>
  <si>
    <t>נתיבי הגז הטבעי לישראל בע"מ</t>
  </si>
  <si>
    <t>513436394</t>
  </si>
  <si>
    <t>נתיבי גז אג"ח א - רמ</t>
  </si>
  <si>
    <t>IL0011030843</t>
  </si>
  <si>
    <t>29/12/2026</t>
  </si>
  <si>
    <t>רפאל-רשות לפיתוח אמצעי לחימה בע"מ</t>
  </si>
  <si>
    <t>520042185</t>
  </si>
  <si>
    <t>רפאל אגח סדרה ה 2020/2026</t>
  </si>
  <si>
    <t>IL0011402927</t>
  </si>
  <si>
    <t>15/03/2026</t>
  </si>
  <si>
    <t>23-2962336</t>
  </si>
  <si>
    <t>B251083</t>
  </si>
  <si>
    <t>B 251916</t>
  </si>
  <si>
    <t>איתי שוורץ</t>
  </si>
  <si>
    <t>03-6929936</t>
  </si>
  <si>
    <t>itay@ag-cpa.co.il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</si>
</sst>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3" formatCode="_ * #,##0.00_ ;_ * \-#,##0.00_ ;_ * &quot;-&quot;??_ ;_ @_ "/>
    <numFmt numFmtId="164" formatCode="#,##0.00%"/>
    <numFmt numFmtId="165" formatCode="0.000"/>
    <numFmt numFmtId="166" formatCode="0.000%"/>
  </numFmts>
  <fonts count="29">
    <font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0"/>
      <color theme="1"/>
      <name val="Arial"/>
      <family val="2"/>
    </font>
    <font>
      <sz val="10"/>
      <color theme="3"/>
      <name val="Arial"/>
      <family val="2"/>
    </font>
    <font>
      <sz val="10"/>
      <color theme="2" tint="-0.749992370372631"/>
      <name val="Open Sans"/>
      <family val="2"/>
    </font>
    <font>
      <b/>
      <sz val="11"/>
      <color theme="1"/>
      <name val="Arial"/>
      <family val="2"/>
      <scheme val="minor"/>
    </font>
    <font>
      <b/>
      <sz val="14"/>
      <color theme="0"/>
      <name val="Arial"/>
      <family val="2"/>
    </font>
    <font>
      <b/>
      <u/>
      <sz val="10"/>
      <color theme="1"/>
      <name val="Arial"/>
      <family val="2"/>
      <scheme val="minor"/>
    </font>
    <font>
      <i/>
      <sz val="11"/>
      <color theme="1"/>
      <name val="Arial"/>
      <family val="2"/>
      <scheme val="minor"/>
    </font>
    <font>
      <sz val="12"/>
      <color theme="1"/>
      <name val="David"/>
      <family val="2"/>
    </font>
    <font>
      <b/>
      <sz val="12"/>
      <color theme="1"/>
      <name val="David"/>
      <family val="2"/>
    </font>
    <font>
      <b/>
      <sz val="11"/>
      <color theme="0"/>
      <name val="Arial"/>
      <family val="2"/>
    </font>
    <font>
      <sz val="11"/>
      <color theme="1"/>
      <name val="David"/>
      <family val="2"/>
    </font>
    <font>
      <b/>
      <sz val="12"/>
      <color theme="9" tint="-0.499984740745262"/>
      <name val="Wingdings"/>
      <charset val="2"/>
    </font>
    <font>
      <b/>
      <sz val="12"/>
      <color theme="9" tint="-0.499984740745262"/>
      <name val="David"/>
      <family val="2"/>
    </font>
    <font>
      <strike/>
      <sz val="11"/>
      <color theme="1"/>
      <name val="Arial"/>
      <family val="2"/>
    </font>
    <font>
      <strike/>
      <sz val="11"/>
      <color theme="1"/>
      <name val="Arial"/>
      <family val="2"/>
      <scheme val="minor"/>
    </font>
    <font>
      <sz val="11"/>
      <name val="Arial"/>
      <family val="2"/>
      <scheme val="minor"/>
    </font>
    <font>
      <sz val="11"/>
      <name val="Arial"/>
      <family val="2"/>
      <scheme val="minor"/>
    </font>
    <font>
      <b/>
      <u/>
      <sz val="11"/>
      <color theme="1"/>
      <name val="Arial"/>
      <family val="2"/>
    </font>
    <font>
      <u/>
      <sz val="11"/>
      <color theme="10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/>
      <diagonal/>
    </border>
    <border>
      <left style="thin">
        <color theme="4" tint="0.39994506668294322"/>
      </left>
      <right style="thin">
        <color theme="4" tint="0.39994506668294322"/>
      </right>
      <top/>
      <bottom/>
      <diagonal/>
    </border>
    <border>
      <left style="thin">
        <color theme="4" tint="0.39994506668294322"/>
      </left>
      <right style="thin">
        <color theme="4" tint="0.39994506668294322"/>
      </right>
      <top/>
      <bottom style="thin">
        <color theme="4" tint="0.39994506668294322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1454817346722"/>
      </top>
      <bottom/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hair">
        <color theme="1"/>
      </left>
      <right/>
      <top style="hair">
        <color theme="1"/>
      </top>
      <bottom style="hair">
        <color theme="1"/>
      </bottom>
      <diagonal/>
    </border>
    <border>
      <left/>
      <right style="hair">
        <color theme="1"/>
      </right>
      <top style="hair">
        <color theme="1"/>
      </top>
      <bottom style="hair">
        <color theme="1"/>
      </bottom>
      <diagonal/>
    </border>
    <border>
      <left style="dashed">
        <color auto="1"/>
      </left>
      <right/>
      <top style="dashed">
        <color auto="1"/>
      </top>
      <bottom/>
      <diagonal/>
    </border>
    <border>
      <left/>
      <right/>
      <top style="dashed">
        <color auto="1"/>
      </top>
      <bottom/>
      <diagonal/>
    </border>
    <border>
      <left/>
      <right style="dashed">
        <color auto="1"/>
      </right>
      <top style="dashed">
        <color auto="1"/>
      </top>
      <bottom/>
      <diagonal/>
    </border>
    <border>
      <left/>
      <right style="thin">
        <color theme="4" tint="0.39994506668294322"/>
      </right>
      <top/>
      <bottom/>
      <diagonal/>
    </border>
    <border>
      <left style="thin">
        <color theme="4" tint="0.39994506668294322"/>
      </left>
      <right/>
      <top/>
      <bottom/>
      <diagonal/>
    </border>
    <border>
      <left/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</borders>
  <cellStyleXfs count="6">
    <xf numFmtId="0" fontId="0" fillId="0" borderId="0"/>
    <xf numFmtId="43" fontId="9" fillId="0" borderId="0"/>
    <xf numFmtId="0" fontId="9" fillId="0" borderId="0"/>
    <xf numFmtId="0" fontId="9" fillId="0" borderId="0"/>
    <xf numFmtId="9" fontId="9" fillId="0" borderId="0"/>
    <xf numFmtId="0" fontId="28" fillId="0" borderId="0" applyNumberFormat="0" applyFill="0" applyBorder="0" applyAlignment="0" applyProtection="0"/>
  </cellStyleXfs>
  <cellXfs count="183">
    <xf numFmtId="0" fontId="0" fillId="0" borderId="0" xfId="0" applyNumberFormat="1" applyFont="1" applyFill="1" applyBorder="1"/>
    <xf numFmtId="0" fontId="0" fillId="0" borderId="0" xfId="0" applyNumberFormat="1" applyFont="1" applyFill="1" applyBorder="1" applyAlignment="1">
      <alignment horizontal="center"/>
    </xf>
    <xf numFmtId="0" fontId="4" fillId="0" borderId="0" xfId="0" applyNumberFormat="1" applyFont="1" applyFill="1" applyBorder="1"/>
    <xf numFmtId="0" fontId="4" fillId="0" borderId="0" xfId="0" applyNumberFormat="1" applyFont="1" applyFill="1" applyBorder="1" applyAlignment="1">
      <alignment vertical="center" wrapText="1"/>
    </xf>
    <xf numFmtId="0" fontId="3" fillId="0" borderId="0" xfId="0" applyNumberFormat="1" applyFont="1" applyFill="1" applyBorder="1"/>
    <xf numFmtId="0" fontId="4" fillId="0" borderId="1" xfId="0" applyNumberFormat="1" applyFont="1" applyFill="1" applyBorder="1" applyProtection="1">
      <protection locked="0"/>
    </xf>
    <xf numFmtId="0" fontId="3" fillId="0" borderId="2" xfId="0" applyNumberFormat="1" applyFont="1" applyFill="1" applyBorder="1" applyProtection="1">
      <protection locked="0"/>
    </xf>
    <xf numFmtId="0" fontId="3" fillId="0" borderId="1" xfId="0" applyNumberFormat="1" applyFont="1" applyFill="1" applyBorder="1" applyProtection="1">
      <protection locked="0"/>
    </xf>
    <xf numFmtId="0" fontId="3" fillId="0" borderId="0" xfId="0" applyNumberFormat="1" applyFont="1" applyFill="1" applyBorder="1" applyAlignment="1">
      <alignment horizontal="right" readingOrder="1"/>
    </xf>
    <xf numFmtId="0" fontId="8" fillId="0" borderId="0" xfId="0" applyNumberFormat="1" applyFont="1" applyFill="1" applyBorder="1"/>
    <xf numFmtId="0" fontId="8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/>
    <xf numFmtId="0" fontId="2" fillId="0" borderId="0" xfId="0" applyNumberFormat="1" applyFont="1" applyFill="1" applyBorder="1" applyAlignment="1">
      <alignment horizontal="center"/>
    </xf>
    <xf numFmtId="164" fontId="0" fillId="0" borderId="0" xfId="0" applyNumberFormat="1" applyFont="1" applyFill="1" applyBorder="1" applyAlignment="1">
      <alignment horizontal="center"/>
    </xf>
    <xf numFmtId="4" fontId="2" fillId="0" borderId="0" xfId="0" applyNumberFormat="1" applyFont="1" applyFill="1" applyBorder="1" applyAlignment="1">
      <alignment horizontal="center"/>
    </xf>
    <xf numFmtId="4" fontId="0" fillId="0" borderId="0" xfId="0" applyNumberFormat="1" applyFont="1" applyFill="1" applyBorder="1" applyAlignment="1">
      <alignment horizontal="center"/>
    </xf>
    <xf numFmtId="0" fontId="10" fillId="4" borderId="0" xfId="0" applyNumberFormat="1" applyFont="1" applyFill="1" applyBorder="1"/>
    <xf numFmtId="0" fontId="11" fillId="0" borderId="0" xfId="0" applyNumberFormat="1" applyFont="1" applyFill="1" applyBorder="1"/>
    <xf numFmtId="0" fontId="0" fillId="0" borderId="0" xfId="0" applyNumberFormat="1" applyFont="1" applyFill="1" applyBorder="1" applyAlignment="1">
      <alignment horizontal="right"/>
    </xf>
    <xf numFmtId="0" fontId="0" fillId="0" borderId="0" xfId="0" applyNumberFormat="1" applyFont="1" applyFill="1" applyBorder="1" applyProtection="1">
      <protection locked="0"/>
    </xf>
    <xf numFmtId="0" fontId="5" fillId="4" borderId="0" xfId="0" applyNumberFormat="1" applyFont="1" applyFill="1" applyBorder="1"/>
    <xf numFmtId="0" fontId="3" fillId="0" borderId="0" xfId="0" applyNumberFormat="1" applyFont="1" applyFill="1" applyBorder="1" applyProtection="1">
      <protection locked="0"/>
    </xf>
    <xf numFmtId="0" fontId="7" fillId="3" borderId="3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Protection="1">
      <protection locked="0"/>
    </xf>
    <xf numFmtId="0" fontId="3" fillId="2" borderId="4" xfId="0" applyNumberFormat="1" applyFont="1" applyFill="1" applyBorder="1" applyAlignment="1">
      <alignment horizontal="right"/>
    </xf>
    <xf numFmtId="0" fontId="3" fillId="0" borderId="4" xfId="0" applyNumberFormat="1" applyFont="1" applyFill="1" applyBorder="1" applyAlignment="1">
      <alignment horizontal="right"/>
    </xf>
    <xf numFmtId="0" fontId="13" fillId="0" borderId="0" xfId="0" applyNumberFormat="1" applyFont="1" applyFill="1" applyBorder="1"/>
    <xf numFmtId="14" fontId="2" fillId="0" borderId="0" xfId="0" applyNumberFormat="1" applyFont="1" applyFill="1" applyBorder="1" applyAlignment="1">
      <alignment horizontal="center"/>
    </xf>
    <xf numFmtId="0" fontId="13" fillId="0" borderId="0" xfId="0" applyNumberFormat="1" applyFont="1" applyFill="1" applyBorder="1" applyAlignment="1">
      <alignment horizontal="right" vertical="top"/>
    </xf>
    <xf numFmtId="0" fontId="0" fillId="0" borderId="0" xfId="0" applyNumberFormat="1" applyFont="1" applyFill="1" applyBorder="1" applyAlignment="1">
      <alignment horizontal="right" vertical="top" wrapText="1"/>
    </xf>
    <xf numFmtId="0" fontId="2" fillId="0" borderId="0" xfId="0" applyNumberFormat="1" applyFont="1" applyFill="1" applyBorder="1" applyProtection="1">
      <protection locked="0"/>
    </xf>
    <xf numFmtId="0" fontId="0" fillId="0" borderId="0" xfId="0" applyNumberFormat="1" applyFont="1" applyFill="1" applyBorder="1" applyAlignment="1">
      <alignment horizontal="right" vertical="top"/>
    </xf>
    <xf numFmtId="0" fontId="7" fillId="3" borderId="9" xfId="0" applyNumberFormat="1" applyFont="1" applyFill="1" applyBorder="1" applyAlignment="1">
      <alignment horizontal="center" vertical="center" wrapText="1"/>
    </xf>
    <xf numFmtId="0" fontId="13" fillId="0" borderId="0" xfId="0" applyNumberFormat="1" applyFont="1" applyFill="1" applyBorder="1" applyProtection="1">
      <protection locked="0"/>
    </xf>
    <xf numFmtId="0" fontId="12" fillId="5" borderId="0" xfId="2" applyNumberFormat="1" applyFont="1" applyFill="1" applyBorder="1" applyAlignment="1" applyProtection="1">
      <alignment horizontal="left" vertical="center" wrapText="1" indent="1"/>
      <protection locked="0"/>
    </xf>
    <xf numFmtId="0" fontId="14" fillId="3" borderId="8" xfId="0" applyNumberFormat="1" applyFont="1" applyFill="1" applyBorder="1" applyAlignment="1">
      <alignment vertical="center"/>
    </xf>
    <xf numFmtId="0" fontId="14" fillId="3" borderId="0" xfId="0" applyNumberFormat="1" applyFont="1" applyFill="1" applyBorder="1" applyAlignment="1">
      <alignment vertical="center"/>
    </xf>
    <xf numFmtId="49" fontId="0" fillId="0" borderId="0" xfId="0" applyNumberFormat="1" applyFont="1" applyFill="1" applyBorder="1" applyAlignment="1">
      <alignment horizontal="right"/>
    </xf>
    <xf numFmtId="49" fontId="13" fillId="0" borderId="0" xfId="0" applyNumberFormat="1" applyFont="1" applyFill="1" applyBorder="1" applyAlignment="1">
      <alignment horizontal="right"/>
    </xf>
    <xf numFmtId="0" fontId="16" fillId="0" borderId="0" xfId="0" applyNumberFormat="1" applyFont="1" applyFill="1" applyBorder="1"/>
    <xf numFmtId="0" fontId="17" fillId="0" borderId="1" xfId="0" applyNumberFormat="1" applyFont="1" applyFill="1" applyBorder="1" applyAlignment="1">
      <alignment vertical="center" wrapText="1" readingOrder="2"/>
    </xf>
    <xf numFmtId="0" fontId="17" fillId="0" borderId="1" xfId="0" applyNumberFormat="1" applyFont="1" applyFill="1" applyBorder="1" applyAlignment="1">
      <alignment horizontal="right" vertical="center" wrapText="1" readingOrder="2"/>
    </xf>
    <xf numFmtId="2" fontId="17" fillId="0" borderId="1" xfId="0" applyNumberFormat="1" applyFont="1" applyFill="1" applyBorder="1" applyAlignment="1">
      <alignment vertical="center" wrapText="1" readingOrder="2"/>
    </xf>
    <xf numFmtId="165" fontId="17" fillId="0" borderId="1" xfId="0" applyNumberFormat="1" applyFont="1" applyFill="1" applyBorder="1" applyAlignment="1">
      <alignment vertical="center" wrapText="1" readingOrder="2"/>
    </xf>
    <xf numFmtId="0" fontId="2" fillId="6" borderId="0" xfId="0" applyNumberFormat="1" applyFont="1" applyFill="1" applyBorder="1"/>
    <xf numFmtId="1" fontId="0" fillId="0" borderId="0" xfId="0" applyNumberFormat="1" applyFont="1" applyFill="1" applyBorder="1" applyAlignment="1">
      <alignment horizontal="right"/>
    </xf>
    <xf numFmtId="0" fontId="18" fillId="0" borderId="1" xfId="0" applyNumberFormat="1" applyFont="1" applyFill="1" applyBorder="1" applyAlignment="1">
      <alignment vertical="center" wrapText="1" readingOrder="2"/>
    </xf>
    <xf numFmtId="0" fontId="6" fillId="3" borderId="11" xfId="0" applyNumberFormat="1" applyFont="1" applyFill="1" applyBorder="1" applyAlignment="1">
      <alignment horizontal="center" vertical="center" wrapText="1"/>
    </xf>
    <xf numFmtId="0" fontId="7" fillId="3" borderId="11" xfId="0" applyNumberFormat="1" applyFont="1" applyFill="1" applyBorder="1" applyAlignment="1">
      <alignment horizontal="center" vertical="center" wrapText="1"/>
    </xf>
    <xf numFmtId="0" fontId="7" fillId="3" borderId="11" xfId="0" applyNumberFormat="1" applyFont="1" applyFill="1" applyBorder="1" applyAlignment="1">
      <alignment horizontal="right" vertical="center" wrapText="1"/>
    </xf>
    <xf numFmtId="0" fontId="8" fillId="0" borderId="11" xfId="0" applyNumberFormat="1" applyFont="1" applyFill="1" applyBorder="1"/>
    <xf numFmtId="0" fontId="8" fillId="0" borderId="11" xfId="0" applyNumberFormat="1" applyFont="1" applyFill="1" applyBorder="1" applyAlignment="1">
      <alignment horizontal="center" vertical="center" wrapText="1"/>
    </xf>
    <xf numFmtId="0" fontId="15" fillId="0" borderId="11" xfId="0" applyNumberFormat="1" applyFont="1" applyFill="1" applyBorder="1" applyAlignment="1">
      <alignment horizontal="center" vertical="center" wrapText="1"/>
    </xf>
    <xf numFmtId="0" fontId="19" fillId="3" borderId="4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horizontal="center" vertical="center"/>
    </xf>
    <xf numFmtId="0" fontId="0" fillId="2" borderId="4" xfId="0" applyNumberFormat="1" applyFont="1" applyFill="1" applyBorder="1" applyAlignment="1">
      <alignment horizontal="right"/>
    </xf>
    <xf numFmtId="0" fontId="0" fillId="0" borderId="4" xfId="0" applyNumberFormat="1" applyFont="1" applyFill="1" applyBorder="1"/>
    <xf numFmtId="0" fontId="0" fillId="0" borderId="4" xfId="0" applyNumberFormat="1" applyFont="1" applyFill="1" applyBorder="1" applyAlignment="1">
      <alignment horizontal="right"/>
    </xf>
    <xf numFmtId="0" fontId="0" fillId="0" borderId="5" xfId="0" applyNumberFormat="1" applyFont="1" applyFill="1" applyBorder="1" applyAlignment="1">
      <alignment horizontal="right"/>
    </xf>
    <xf numFmtId="0" fontId="0" fillId="2" borderId="5" xfId="0" applyNumberFormat="1" applyFont="1" applyFill="1" applyBorder="1" applyAlignment="1">
      <alignment horizontal="right"/>
    </xf>
    <xf numFmtId="0" fontId="0" fillId="2" borderId="7" xfId="0" applyNumberFormat="1" applyFont="1" applyFill="1" applyBorder="1" applyAlignment="1">
      <alignment horizontal="right"/>
    </xf>
    <xf numFmtId="0" fontId="20" fillId="0" borderId="0" xfId="0" applyNumberFormat="1" applyFont="1" applyFill="1" applyBorder="1"/>
    <xf numFmtId="0" fontId="0" fillId="0" borderId="7" xfId="0" applyNumberFormat="1" applyFont="1" applyFill="1" applyBorder="1" applyAlignment="1">
      <alignment horizontal="right"/>
    </xf>
    <xf numFmtId="0" fontId="2" fillId="2" borderId="5" xfId="0" applyNumberFormat="1" applyFont="1" applyFill="1" applyBorder="1" applyAlignment="1">
      <alignment horizontal="center"/>
    </xf>
    <xf numFmtId="0" fontId="2" fillId="2" borderId="6" xfId="0" applyNumberFormat="1" applyFont="1" applyFill="1" applyBorder="1" applyAlignment="1">
      <alignment horizontal="center"/>
    </xf>
    <xf numFmtId="0" fontId="0" fillId="0" borderId="5" xfId="0" applyNumberFormat="1" applyFont="1" applyFill="1" applyBorder="1" applyAlignment="1">
      <alignment horizontal="center" vertical="top"/>
    </xf>
    <xf numFmtId="0" fontId="0" fillId="0" borderId="6" xfId="0" applyNumberFormat="1" applyFont="1" applyFill="1" applyBorder="1" applyAlignment="1">
      <alignment horizontal="center" vertical="top"/>
    </xf>
    <xf numFmtId="0" fontId="0" fillId="0" borderId="7" xfId="0" applyNumberFormat="1" applyFont="1" applyFill="1" applyBorder="1" applyAlignment="1">
      <alignment horizontal="center" vertical="top"/>
    </xf>
    <xf numFmtId="0" fontId="0" fillId="0" borderId="5" xfId="0" applyNumberFormat="1" applyFont="1" applyFill="1" applyBorder="1" applyAlignment="1">
      <alignment horizontal="right" vertical="top"/>
    </xf>
    <xf numFmtId="0" fontId="0" fillId="0" borderId="6" xfId="0" applyNumberFormat="1" applyFont="1" applyFill="1" applyBorder="1" applyAlignment="1">
      <alignment horizontal="right" vertical="top"/>
    </xf>
    <xf numFmtId="0" fontId="0" fillId="0" borderId="7" xfId="0" applyNumberFormat="1" applyFont="1" applyFill="1" applyBorder="1" applyAlignment="1">
      <alignment horizontal="right" vertical="top"/>
    </xf>
    <xf numFmtId="0" fontId="2" fillId="0" borderId="5" xfId="0" applyNumberFormat="1" applyFont="1" applyFill="1" applyBorder="1" applyAlignment="1">
      <alignment horizontal="right" vertical="top"/>
    </xf>
    <xf numFmtId="0" fontId="2" fillId="0" borderId="6" xfId="0" applyNumberFormat="1" applyFont="1" applyFill="1" applyBorder="1" applyAlignment="1">
      <alignment horizontal="right" vertical="top"/>
    </xf>
    <xf numFmtId="0" fontId="2" fillId="0" borderId="7" xfId="0" applyNumberFormat="1" applyFont="1" applyFill="1" applyBorder="1" applyAlignment="1">
      <alignment horizontal="right" vertical="top"/>
    </xf>
    <xf numFmtId="0" fontId="0" fillId="0" borderId="5" xfId="0" applyNumberFormat="1" applyFont="1" applyFill="1" applyBorder="1" applyAlignment="1">
      <alignment vertical="top"/>
    </xf>
    <xf numFmtId="0" fontId="0" fillId="0" borderId="6" xfId="0" applyNumberFormat="1" applyFont="1" applyFill="1" applyBorder="1" applyAlignment="1">
      <alignment vertical="top"/>
    </xf>
    <xf numFmtId="0" fontId="0" fillId="0" borderId="7" xfId="0" applyNumberFormat="1" applyFont="1" applyFill="1" applyBorder="1" applyAlignment="1">
      <alignment vertical="top"/>
    </xf>
    <xf numFmtId="0" fontId="0" fillId="2" borderId="5" xfId="0" applyNumberFormat="1" applyFont="1" applyFill="1" applyBorder="1" applyAlignment="1">
      <alignment vertical="top"/>
    </xf>
    <xf numFmtId="0" fontId="0" fillId="2" borderId="6" xfId="0" applyNumberFormat="1" applyFont="1" applyFill="1" applyBorder="1" applyAlignment="1">
      <alignment vertical="top"/>
    </xf>
    <xf numFmtId="0" fontId="0" fillId="2" borderId="7" xfId="0" applyNumberFormat="1" applyFont="1" applyFill="1" applyBorder="1" applyAlignment="1">
      <alignment vertical="top"/>
    </xf>
    <xf numFmtId="0" fontId="0" fillId="0" borderId="6" xfId="0" applyNumberFormat="1" applyFont="1" applyFill="1" applyBorder="1" applyAlignment="1">
      <alignment horizontal="center"/>
    </xf>
    <xf numFmtId="0" fontId="2" fillId="0" borderId="5" xfId="0" applyNumberFormat="1" applyFont="1" applyFill="1" applyBorder="1" applyAlignment="1">
      <alignment horizontal="center"/>
    </xf>
    <xf numFmtId="0" fontId="2" fillId="0" borderId="6" xfId="0" applyNumberFormat="1" applyFont="1" applyFill="1" applyBorder="1" applyAlignment="1">
      <alignment horizontal="center"/>
    </xf>
    <xf numFmtId="0" fontId="2" fillId="0" borderId="7" xfId="0" applyNumberFormat="1" applyFont="1" applyFill="1" applyBorder="1" applyAlignment="1">
      <alignment horizontal="center"/>
    </xf>
    <xf numFmtId="0" fontId="0" fillId="2" borderId="5" xfId="0" applyNumberFormat="1" applyFont="1" applyFill="1" applyBorder="1" applyAlignment="1">
      <alignment horizontal="right" vertical="top"/>
    </xf>
    <xf numFmtId="0" fontId="0" fillId="2" borderId="6" xfId="0" applyNumberFormat="1" applyFont="1" applyFill="1" applyBorder="1" applyAlignment="1">
      <alignment horizontal="right" vertical="top"/>
    </xf>
    <xf numFmtId="0" fontId="0" fillId="2" borderId="5" xfId="0" applyNumberFormat="1" applyFont="1" applyFill="1" applyBorder="1" applyAlignment="1">
      <alignment horizontal="center"/>
    </xf>
    <xf numFmtId="0" fontId="0" fillId="2" borderId="6" xfId="0" applyNumberFormat="1" applyFont="1" applyFill="1" applyBorder="1" applyAlignment="1">
      <alignment horizontal="center"/>
    </xf>
    <xf numFmtId="0" fontId="0" fillId="2" borderId="5" xfId="0" applyNumberFormat="1" applyFont="1" applyFill="1" applyBorder="1" applyAlignment="1">
      <alignment vertical="center" wrapText="1"/>
    </xf>
    <xf numFmtId="0" fontId="0" fillId="2" borderId="7" xfId="0" applyNumberFormat="1" applyFont="1" applyFill="1" applyBorder="1" applyAlignment="1">
      <alignment vertical="center" wrapText="1"/>
    </xf>
    <xf numFmtId="0" fontId="2" fillId="0" borderId="10" xfId="0" applyNumberFormat="1" applyFont="1" applyFill="1" applyBorder="1" applyAlignment="1">
      <alignment horizontal="right" vertical="top"/>
    </xf>
    <xf numFmtId="0" fontId="0" fillId="2" borderId="5" xfId="0" applyNumberFormat="1" applyFont="1" applyFill="1" applyBorder="1" applyAlignment="1">
      <alignment horizontal="right" vertical="top" wrapText="1"/>
    </xf>
    <xf numFmtId="0" fontId="0" fillId="2" borderId="6" xfId="0" applyNumberFormat="1" applyFont="1" applyFill="1" applyBorder="1" applyAlignment="1">
      <alignment horizontal="right" vertical="top" wrapText="1"/>
    </xf>
    <xf numFmtId="0" fontId="2" fillId="2" borderId="5" xfId="0" applyNumberFormat="1" applyFont="1" applyFill="1" applyBorder="1" applyAlignment="1">
      <alignment horizontal="right" vertical="top"/>
    </xf>
    <xf numFmtId="0" fontId="2" fillId="2" borderId="10" xfId="0" applyNumberFormat="1" applyFont="1" applyFill="1" applyBorder="1" applyAlignment="1">
      <alignment horizontal="right" vertical="top"/>
    </xf>
    <xf numFmtId="0" fontId="2" fillId="2" borderId="6" xfId="0" applyNumberFormat="1" applyFont="1" applyFill="1" applyBorder="1" applyAlignment="1">
      <alignment horizontal="right" vertical="top"/>
    </xf>
    <xf numFmtId="0" fontId="3" fillId="0" borderId="5" xfId="0" applyNumberFormat="1" applyFont="1" applyFill="1" applyBorder="1" applyAlignment="1">
      <alignment horizontal="right" vertical="top"/>
    </xf>
    <xf numFmtId="0" fontId="3" fillId="0" borderId="7" xfId="0" applyNumberFormat="1" applyFont="1" applyFill="1" applyBorder="1" applyAlignment="1">
      <alignment horizontal="right" vertical="top"/>
    </xf>
    <xf numFmtId="0" fontId="0" fillId="0" borderId="5" xfId="0" applyNumberFormat="1" applyFont="1" applyFill="1" applyBorder="1" applyAlignment="1">
      <alignment horizontal="right" vertical="top" wrapText="1"/>
    </xf>
    <xf numFmtId="0" fontId="0" fillId="0" borderId="6" xfId="0" applyNumberFormat="1" applyFont="1" applyFill="1" applyBorder="1" applyAlignment="1">
      <alignment horizontal="right" vertical="top" wrapText="1"/>
    </xf>
    <xf numFmtId="0" fontId="0" fillId="2" borderId="5" xfId="0" applyNumberFormat="1" applyFont="1" applyFill="1" applyBorder="1" applyAlignment="1">
      <alignment vertical="top" wrapText="1"/>
    </xf>
    <xf numFmtId="0" fontId="0" fillId="2" borderId="6" xfId="0" applyNumberFormat="1" applyFont="1" applyFill="1" applyBorder="1" applyAlignment="1">
      <alignment vertical="top" wrapText="1"/>
    </xf>
    <xf numFmtId="0" fontId="0" fillId="0" borderId="5" xfId="0" applyNumberFormat="1" applyFont="1" applyFill="1" applyBorder="1" applyAlignment="1">
      <alignment vertical="top" wrapText="1"/>
    </xf>
    <xf numFmtId="0" fontId="0" fillId="0" borderId="6" xfId="0" applyNumberFormat="1" applyFont="1" applyFill="1" applyBorder="1" applyAlignment="1">
      <alignment vertical="top" wrapText="1"/>
    </xf>
    <xf numFmtId="0" fontId="12" fillId="5" borderId="12" xfId="2" applyNumberFormat="1" applyFont="1" applyFill="1" applyBorder="1" applyAlignment="1" applyProtection="1">
      <alignment horizontal="right" vertical="center" wrapText="1"/>
      <protection locked="0"/>
    </xf>
    <xf numFmtId="0" fontId="12" fillId="5" borderId="12" xfId="2" applyNumberFormat="1" applyFont="1" applyFill="1" applyBorder="1" applyAlignment="1">
      <alignment horizontal="right" vertical="center" wrapText="1"/>
    </xf>
    <xf numFmtId="0" fontId="12" fillId="5" borderId="12" xfId="2" applyNumberFormat="1" applyFont="1" applyFill="1" applyBorder="1" applyAlignment="1" applyProtection="1">
      <alignment horizontal="left" vertical="center" wrapText="1" indent="1"/>
      <protection locked="0"/>
    </xf>
    <xf numFmtId="0" fontId="7" fillId="3" borderId="13" xfId="0" applyNumberFormat="1" applyFont="1" applyFill="1" applyBorder="1" applyAlignment="1">
      <alignment horizontal="right" vertical="center"/>
    </xf>
    <xf numFmtId="0" fontId="7" fillId="3" borderId="3" xfId="0" applyNumberFormat="1" applyFont="1" applyFill="1" applyBorder="1" applyAlignment="1">
      <alignment horizontal="center" vertical="center" wrapText="1" readingOrder="2"/>
    </xf>
    <xf numFmtId="0" fontId="18" fillId="0" borderId="15" xfId="0" applyNumberFormat="1" applyFont="1" applyFill="1" applyBorder="1"/>
    <xf numFmtId="0" fontId="18" fillId="0" borderId="16" xfId="0" applyNumberFormat="1" applyFont="1" applyFill="1" applyBorder="1"/>
    <xf numFmtId="0" fontId="18" fillId="0" borderId="17" xfId="0" applyNumberFormat="1" applyFont="1" applyFill="1" applyBorder="1" applyAlignment="1">
      <alignment horizontal="right"/>
    </xf>
    <xf numFmtId="0" fontId="21" fillId="0" borderId="1" xfId="0" applyNumberFormat="1" applyFont="1" applyFill="1" applyBorder="1" applyAlignment="1">
      <alignment horizontal="center" vertical="center" wrapText="1" readingOrder="2"/>
    </xf>
    <xf numFmtId="0" fontId="22" fillId="0" borderId="1" xfId="0" applyNumberFormat="1" applyFont="1" applyFill="1" applyBorder="1" applyAlignment="1">
      <alignment vertical="center" wrapText="1" readingOrder="2"/>
    </xf>
    <xf numFmtId="0" fontId="2" fillId="2" borderId="5" xfId="0" applyNumberFormat="1" applyFont="1" applyFill="1" applyBorder="1" applyAlignment="1">
      <alignment horizontal="right"/>
    </xf>
    <xf numFmtId="0" fontId="3" fillId="0" borderId="18" xfId="0" applyNumberFormat="1" applyFont="1" applyFill="1" applyBorder="1" applyAlignment="1">
      <alignment horizontal="right" vertical="top"/>
    </xf>
    <xf numFmtId="0" fontId="0" fillId="0" borderId="5" xfId="0" applyNumberFormat="1" applyFont="1" applyFill="1" applyBorder="1" applyAlignment="1">
      <alignment horizontal="center"/>
    </xf>
    <xf numFmtId="0" fontId="0" fillId="2" borderId="6" xfId="0" applyNumberFormat="1" applyFont="1" applyFill="1" applyBorder="1" applyAlignment="1">
      <alignment horizontal="right"/>
    </xf>
    <xf numFmtId="0" fontId="2" fillId="2" borderId="6" xfId="0" applyNumberFormat="1" applyFont="1" applyFill="1" applyBorder="1" applyAlignment="1">
      <alignment horizontal="right"/>
    </xf>
    <xf numFmtId="0" fontId="0" fillId="0" borderId="19" xfId="0" applyNumberFormat="1" applyFont="1" applyFill="1" applyBorder="1" applyAlignment="1">
      <alignment horizontal="right" vertical="top"/>
    </xf>
    <xf numFmtId="0" fontId="0" fillId="0" borderId="20" xfId="0" applyNumberFormat="1" applyFont="1" applyFill="1" applyBorder="1" applyAlignment="1">
      <alignment horizontal="right"/>
    </xf>
    <xf numFmtId="0" fontId="0" fillId="0" borderId="0" xfId="0" applyNumberFormat="1" applyFont="1" applyFill="1" applyBorder="1" applyAlignment="1">
      <alignment vertical="top"/>
    </xf>
    <xf numFmtId="0" fontId="0" fillId="0" borderId="7" xfId="0" applyNumberFormat="1" applyFont="1" applyFill="1" applyBorder="1" applyAlignment="1">
      <alignment horizontal="right" vertical="top" wrapText="1"/>
    </xf>
    <xf numFmtId="0" fontId="0" fillId="0" borderId="7" xfId="0" applyNumberFormat="1" applyFont="1" applyFill="1" applyBorder="1" applyAlignment="1">
      <alignment vertical="top" wrapText="1"/>
    </xf>
    <xf numFmtId="0" fontId="13" fillId="2" borderId="4" xfId="0" applyNumberFormat="1" applyFont="1" applyFill="1" applyBorder="1" applyAlignment="1">
      <alignment horizontal="right"/>
    </xf>
    <xf numFmtId="0" fontId="18" fillId="0" borderId="0" xfId="0" applyNumberFormat="1" applyFont="1" applyFill="1" applyBorder="1"/>
    <xf numFmtId="0" fontId="2" fillId="2" borderId="4" xfId="0" applyNumberFormat="1" applyFont="1" applyFill="1" applyBorder="1" applyAlignment="1">
      <alignment horizontal="right"/>
    </xf>
    <xf numFmtId="17" fontId="0" fillId="0" borderId="0" xfId="0" applyNumberFormat="1" applyFont="1" applyFill="1" applyBorder="1"/>
    <xf numFmtId="0" fontId="23" fillId="2" borderId="4" xfId="0" applyNumberFormat="1" applyFont="1" applyFill="1" applyBorder="1" applyAlignment="1">
      <alignment horizontal="right"/>
    </xf>
    <xf numFmtId="0" fontId="0" fillId="0" borderId="4" xfId="0" applyNumberFormat="1" applyFont="1" applyFill="1" applyBorder="1" applyAlignment="1">
      <alignment horizontal="right" readingOrder="1"/>
    </xf>
    <xf numFmtId="0" fontId="0" fillId="0" borderId="4" xfId="0" applyNumberFormat="1" applyFont="1" applyFill="1" applyBorder="1" applyAlignment="1">
      <alignment readingOrder="1"/>
    </xf>
    <xf numFmtId="0" fontId="2" fillId="0" borderId="0" xfId="0" applyNumberFormat="1" applyFont="1" applyFill="1" applyBorder="1" applyAlignment="1">
      <alignment horizontal="right"/>
    </xf>
    <xf numFmtId="0" fontId="24" fillId="2" borderId="4" xfId="0" applyNumberFormat="1" applyFont="1" applyFill="1" applyBorder="1" applyAlignment="1">
      <alignment horizontal="right"/>
    </xf>
    <xf numFmtId="0" fontId="3" fillId="6" borderId="4" xfId="0" applyNumberFormat="1" applyFont="1" applyFill="1" applyBorder="1" applyAlignment="1">
      <alignment horizontal="right"/>
    </xf>
    <xf numFmtId="0" fontId="25" fillId="0" borderId="0" xfId="0" applyNumberFormat="1" applyFont="1" applyFill="1" applyBorder="1" applyProtection="1">
      <protection locked="0"/>
    </xf>
    <xf numFmtId="0" fontId="25" fillId="0" borderId="0" xfId="0" applyNumberFormat="1" applyFont="1" applyFill="1" applyBorder="1"/>
    <xf numFmtId="43" fontId="7" fillId="3" borderId="11" xfId="1" applyNumberFormat="1" applyFont="1" applyFill="1" applyBorder="1" applyAlignment="1">
      <alignment horizontal="center" vertical="center" wrapText="1"/>
    </xf>
    <xf numFmtId="43" fontId="8" fillId="0" borderId="11" xfId="1" applyNumberFormat="1" applyFont="1" applyFill="1" applyBorder="1" applyAlignment="1">
      <alignment horizontal="center" vertical="center" wrapText="1"/>
    </xf>
    <xf numFmtId="43" fontId="15" fillId="0" borderId="11" xfId="1" applyNumberFormat="1" applyFont="1" applyFill="1" applyBorder="1" applyAlignment="1">
      <alignment horizontal="center" vertical="center" wrapText="1"/>
    </xf>
    <xf numFmtId="43" fontId="8" fillId="0" borderId="0" xfId="1" applyNumberFormat="1" applyFont="1" applyFill="1" applyBorder="1" applyAlignment="1">
      <alignment horizontal="center" vertical="center" wrapText="1"/>
    </xf>
    <xf numFmtId="43" fontId="7" fillId="3" borderId="14" xfId="1" applyNumberFormat="1" applyFont="1" applyFill="1" applyBorder="1" applyAlignment="1">
      <alignment horizontal="center" vertical="center"/>
    </xf>
    <xf numFmtId="9" fontId="7" fillId="3" borderId="11" xfId="4" applyNumberFormat="1" applyFont="1" applyFill="1" applyBorder="1" applyAlignment="1">
      <alignment horizontal="center" vertical="center" wrapText="1"/>
    </xf>
    <xf numFmtId="9" fontId="8" fillId="0" borderId="11" xfId="4" applyNumberFormat="1" applyFont="1" applyFill="1" applyBorder="1" applyAlignment="1">
      <alignment horizontal="center" vertical="center" wrapText="1"/>
    </xf>
    <xf numFmtId="9" fontId="15" fillId="0" borderId="11" xfId="4" applyNumberFormat="1" applyFont="1" applyFill="1" applyBorder="1" applyAlignment="1">
      <alignment horizontal="center" vertical="center" wrapText="1"/>
    </xf>
    <xf numFmtId="9" fontId="8" fillId="0" borderId="0" xfId="4" applyNumberFormat="1" applyFont="1" applyFill="1" applyBorder="1" applyAlignment="1">
      <alignment horizontal="center" vertical="center" wrapText="1"/>
    </xf>
    <xf numFmtId="10" fontId="7" fillId="3" borderId="3" xfId="4" applyNumberFormat="1" applyFont="1" applyFill="1" applyBorder="1" applyAlignment="1">
      <alignment horizontal="center" vertical="center" wrapText="1"/>
    </xf>
    <xf numFmtId="10" fontId="0" fillId="0" borderId="0" xfId="4" applyNumberFormat="1" applyFont="1" applyFill="1" applyBorder="1"/>
    <xf numFmtId="10" fontId="4" fillId="0" borderId="0" xfId="4" applyNumberFormat="1" applyFont="1" applyFill="1" applyBorder="1"/>
    <xf numFmtId="10" fontId="3" fillId="0" borderId="0" xfId="4" applyNumberFormat="1" applyFont="1" applyFill="1" applyBorder="1"/>
    <xf numFmtId="10" fontId="3" fillId="0" borderId="0" xfId="4" applyNumberFormat="1" applyFont="1" applyFill="1" applyBorder="1" applyProtection="1">
      <protection locked="0"/>
    </xf>
    <xf numFmtId="10" fontId="4" fillId="0" borderId="0" xfId="4" applyNumberFormat="1" applyFont="1" applyFill="1" applyBorder="1" applyProtection="1">
      <protection locked="0"/>
    </xf>
    <xf numFmtId="4" fontId="0" fillId="0" borderId="0" xfId="0" applyNumberFormat="1" applyFont="1" applyFill="1" applyBorder="1" applyAlignment="1">
      <alignment horizontal="center"/>
    </xf>
    <xf numFmtId="4" fontId="4" fillId="0" borderId="0" xfId="0" applyNumberFormat="1" applyFont="1" applyFill="1" applyBorder="1"/>
    <xf numFmtId="4" fontId="3" fillId="0" borderId="0" xfId="0" applyNumberFormat="1" applyFont="1" applyFill="1" applyBorder="1"/>
    <xf numFmtId="4" fontId="4" fillId="0" borderId="0" xfId="0" applyNumberFormat="1" applyFont="1" applyFill="1" applyBorder="1" applyProtection="1">
      <protection locked="0"/>
    </xf>
    <xf numFmtId="4" fontId="3" fillId="0" borderId="0" xfId="0" applyNumberFormat="1" applyFont="1" applyFill="1" applyBorder="1" applyProtection="1">
      <protection locked="0"/>
    </xf>
    <xf numFmtId="4" fontId="25" fillId="0" borderId="0" xfId="0" applyNumberFormat="1" applyFont="1" applyFill="1" applyBorder="1" applyProtection="1">
      <protection locked="0"/>
    </xf>
    <xf numFmtId="4" fontId="25" fillId="0" borderId="0" xfId="0" applyNumberFormat="1" applyFont="1" applyFill="1" applyBorder="1"/>
    <xf numFmtId="4" fontId="2" fillId="0" borderId="0" xfId="0" applyNumberFormat="1" applyFont="1" applyFill="1" applyBorder="1" applyProtection="1">
      <protection locked="0"/>
    </xf>
    <xf numFmtId="4" fontId="2" fillId="0" borderId="0" xfId="0" applyNumberFormat="1" applyFont="1" applyFill="1" applyBorder="1" applyAlignment="1">
      <alignment horizontal="center"/>
    </xf>
    <xf numFmtId="4" fontId="2" fillId="0" borderId="0" xfId="0" applyNumberFormat="1" applyFont="1" applyFill="1" applyBorder="1"/>
    <xf numFmtId="166" fontId="7" fillId="3" borderId="3" xfId="4" applyNumberFormat="1" applyFont="1" applyFill="1" applyBorder="1" applyAlignment="1">
      <alignment horizontal="center" vertical="center" wrapText="1"/>
    </xf>
    <xf numFmtId="166" fontId="26" fillId="0" borderId="0" xfId="4" applyNumberFormat="1" applyFont="1" applyFill="1" applyBorder="1" applyAlignment="1">
      <alignment horizontal="center"/>
    </xf>
    <xf numFmtId="166" fontId="0" fillId="0" borderId="0" xfId="4" applyNumberFormat="1" applyFont="1" applyFill="1" applyBorder="1"/>
    <xf numFmtId="166" fontId="7" fillId="3" borderId="3" xfId="0" applyNumberFormat="1" applyFont="1" applyFill="1" applyBorder="1" applyAlignment="1">
      <alignment horizontal="center" vertical="center" wrapText="1"/>
    </xf>
    <xf numFmtId="166" fontId="4" fillId="0" borderId="0" xfId="0" applyNumberFormat="1" applyFont="1" applyFill="1" applyBorder="1"/>
    <xf numFmtId="166" fontId="3" fillId="0" borderId="0" xfId="4" applyNumberFormat="1" applyFont="1" applyFill="1" applyBorder="1"/>
    <xf numFmtId="166" fontId="3" fillId="0" borderId="0" xfId="0" applyNumberFormat="1" applyFont="1" applyFill="1" applyBorder="1"/>
    <xf numFmtId="166" fontId="4" fillId="0" borderId="0" xfId="4" applyNumberFormat="1" applyFont="1" applyFill="1" applyBorder="1" applyProtection="1">
      <protection locked="0"/>
    </xf>
    <xf numFmtId="166" fontId="4" fillId="0" borderId="0" xfId="4" applyNumberFormat="1" applyFont="1" applyFill="1" applyBorder="1"/>
    <xf numFmtId="166" fontId="4" fillId="0" borderId="0" xfId="0" applyNumberFormat="1" applyFont="1" applyFill="1" applyBorder="1" applyProtection="1">
      <protection locked="0"/>
    </xf>
    <xf numFmtId="166" fontId="3" fillId="0" borderId="0" xfId="0" applyNumberFormat="1" applyFont="1" applyFill="1" applyBorder="1" applyProtection="1">
      <protection locked="0"/>
    </xf>
    <xf numFmtId="2" fontId="7" fillId="3" borderId="3" xfId="0" applyNumberFormat="1" applyFont="1" applyFill="1" applyBorder="1" applyAlignment="1">
      <alignment horizontal="center" vertical="center" wrapText="1"/>
    </xf>
    <xf numFmtId="2" fontId="4" fillId="0" borderId="0" xfId="0" applyNumberFormat="1" applyFont="1" applyFill="1" applyBorder="1" applyProtection="1">
      <protection locked="0"/>
    </xf>
    <xf numFmtId="166" fontId="2" fillId="0" borderId="0" xfId="4" applyNumberFormat="1" applyFont="1" applyFill="1" applyBorder="1"/>
    <xf numFmtId="166" fontId="9" fillId="0" borderId="0" xfId="4" applyNumberFormat="1"/>
    <xf numFmtId="166" fontId="9" fillId="0" borderId="0" xfId="4" applyNumberFormat="1" applyFill="1"/>
    <xf numFmtId="43" fontId="9" fillId="0" borderId="0" xfId="1"/>
    <xf numFmtId="43" fontId="9" fillId="0" borderId="0" xfId="1" applyFill="1"/>
    <xf numFmtId="10" fontId="9" fillId="0" borderId="0" xfId="4" applyNumberFormat="1" applyFill="1"/>
    <xf numFmtId="14" fontId="2" fillId="0" borderId="0" xfId="0" applyNumberFormat="1" applyFont="1" applyFill="1" applyBorder="1"/>
    <xf numFmtId="0" fontId="28" fillId="5" borderId="12" xfId="5" applyNumberFormat="1" applyFill="1" applyBorder="1" applyAlignment="1" applyProtection="1">
      <alignment vertical="center" wrapText="1"/>
      <protection locked="0"/>
    </xf>
    <xf numFmtId="14" fontId="4" fillId="0" borderId="0" xfId="0" applyNumberFormat="1" applyFont="1" applyFill="1" applyBorder="1" applyProtection="1">
      <protection locked="0"/>
    </xf>
  </cellXfs>
  <cellStyles count="6">
    <cellStyle name="Comma" xfId="1" builtinId="3"/>
    <cellStyle name="Normal" xfId="0" builtinId="0"/>
    <cellStyle name="Normal 3" xfId="2" xr:uid="{00000000-0005-0000-0000-000002000000}"/>
    <cellStyle name="Normal 9" xfId="3" xr:uid="{00000000-0005-0000-0000-000003000000}"/>
    <cellStyle name="Percent" xfId="4" builtinId="5"/>
    <cellStyle name="היפר-קישור" xfId="5" builtinId="8"/>
  </cellStyles>
  <dxfs count="9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1" defaultTableStyle="TableStyleMedium2" defaultPivotStyle="PivotStyleLight16">
    <tableStyle name="Invisible" pivot="0" table="0" count="0" xr9:uid="{CA87097F-178A-465C-8EC9-938A0A88FC84}"/>
  </tableStyles>
  <colors>
    <mruColors>
      <color rgb="FFB2B2B2"/>
      <color rgb="FF7F93AD"/>
      <color rgb="FF7A8FAA"/>
      <color rgb="FF6077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Documents\&#1511;&#1493;&#1489;&#1509;%20&#1491;&#1497;&#1493;&#1493;&#1495;%20&#1504;&#1499;&#1505;%20&#1489;&#1493;&#1491;&#1491;%20&#1504;&#1490;&#1494;&#1512;&#1497;&#1501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AS107777AUF\atlas_outputfiles$\ReshimatNechasim\KL\2401\520030941_gm_0124_63852391958884539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אפשרויות בחירה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עמוד פתיחה"/>
      <sheetName val="סכום נכסים"/>
      <sheetName val="מזומנים ושווי מזומנים"/>
      <sheetName val="איגרות חוב ממשלתיות"/>
      <sheetName val="ניירות ערך מסחריים"/>
      <sheetName val="איגרות חוב"/>
      <sheetName val="מניות מבכ ויהש"/>
      <sheetName val="קרנות סל"/>
      <sheetName val="קרנות נאמנות"/>
      <sheetName val="כתבי אופציה"/>
      <sheetName val="אופציות"/>
      <sheetName val="חוזים עתידיים"/>
      <sheetName val="מוצרים מובנים"/>
      <sheetName val="לא סחיר איגרות חוב ממשלתיות"/>
      <sheetName val="לא סחיר איגרות חוב מיועדות"/>
      <sheetName val="אפיק השקעה מובטח תשואה"/>
      <sheetName val="לא סחיר ניירות ערך מסחריים"/>
      <sheetName val="לא סחיר איגרות חוב"/>
      <sheetName val="לא סחיר מניות מבכ ויהש"/>
      <sheetName val="קרנות השקעה"/>
      <sheetName val="לא סחיר כתבי אופציה"/>
      <sheetName val="לא סחיר אופציות"/>
      <sheetName val="לא סחיר נגזרים אחרים"/>
      <sheetName val="הלוואות"/>
      <sheetName val="לא סחיר מוצרים מובנים"/>
      <sheetName val="פיקדונות מעל 3 חודשים"/>
      <sheetName val="זכויות מקרקעין"/>
      <sheetName val="השקעה בחברות מוחזקות"/>
      <sheetName val="נכסים אחרים"/>
      <sheetName val="מסגרות אשראי"/>
      <sheetName val="יתרות התחייבות להשקעה"/>
      <sheetName val="אפשרויות בחירה"/>
      <sheetName val="מיפוי סעיפים"/>
      <sheetName val="File Name Inf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itay@ag-cpa.co.i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29"/>
  <sheetViews>
    <sheetView showGridLines="0" rightToLeft="1" workbookViewId="0">
      <selection activeCell="A31" sqref="A31"/>
    </sheetView>
  </sheetViews>
  <sheetFormatPr defaultRowHeight="14.25"/>
  <cols>
    <col min="1" max="1" width="29.5" bestFit="1" customWidth="1"/>
    <col min="2" max="2" width="11" customWidth="1"/>
    <col min="3" max="3" width="4.625" customWidth="1"/>
    <col min="4" max="4" width="67.5" customWidth="1"/>
    <col min="10" max="10" width="34.75" customWidth="1"/>
    <col min="11" max="11" width="25.875" customWidth="1"/>
    <col min="12" max="12" width="21.5" customWidth="1"/>
  </cols>
  <sheetData>
    <row r="1" spans="1:8" ht="18">
      <c r="A1" s="35" t="s">
        <v>133</v>
      </c>
      <c r="B1" s="36"/>
      <c r="C1" s="36"/>
      <c r="D1" s="36"/>
    </row>
    <row r="3" spans="1:8">
      <c r="A3" t="s">
        <v>134</v>
      </c>
      <c r="D3" s="104" t="s">
        <v>135</v>
      </c>
    </row>
    <row r="5" spans="1:8">
      <c r="A5" t="s">
        <v>136</v>
      </c>
      <c r="D5" s="104" t="s">
        <v>1166</v>
      </c>
    </row>
    <row r="7" spans="1:8">
      <c r="A7" t="s">
        <v>137</v>
      </c>
      <c r="D7" s="104" t="s">
        <v>1170</v>
      </c>
    </row>
    <row r="8" spans="1:8">
      <c r="D8" s="34"/>
      <c r="E8" s="34"/>
      <c r="F8" s="34"/>
      <c r="G8" s="34"/>
      <c r="H8" s="34"/>
    </row>
    <row r="9" spans="1:8">
      <c r="A9" t="s">
        <v>138</v>
      </c>
      <c r="D9" s="104">
        <v>2024</v>
      </c>
    </row>
    <row r="11" spans="1:8">
      <c r="A11" t="s">
        <v>139</v>
      </c>
      <c r="D11" s="104" t="s">
        <v>1241</v>
      </c>
    </row>
    <row r="13" spans="1:8">
      <c r="A13" t="s">
        <v>140</v>
      </c>
      <c r="D13" s="105">
        <f>IFERROR(VLOOKUP(D11,'File Name Info'!A35:B121,2,0),"תא מחושב")</f>
        <v>520030941</v>
      </c>
    </row>
    <row r="15" spans="1:8" ht="15">
      <c r="A15" s="20" t="s">
        <v>141</v>
      </c>
      <c r="D15" s="105" t="str">
        <f>IF(D5="לממונה",CONCATENATE(D13, "_",VLOOKUP(D3,Full_Type,2,0),"_",D7,VLOOKUP(D9,Full_Year,2,0),".xlxs"),IF(D5="לציבור",CONCATENATE(D13,"_",VLOOKUP(D3,Full_Type_Nostro,2,0),"_",VLOOKUP(D5,Full_File_Type,2,0),"_",D7,VLOOKUP(D9,Full_Year,2,0),".xlsx"),"שם קובץ לשמירה"))</f>
        <v>520030941_gm_p_0224.xlsx</v>
      </c>
    </row>
    <row r="16" spans="1:8" ht="15">
      <c r="A16" s="20"/>
      <c r="D16" s="34"/>
      <c r="E16" s="34"/>
      <c r="F16" s="34"/>
      <c r="G16" s="34"/>
      <c r="H16" s="34"/>
    </row>
    <row r="17" spans="1:8" ht="15">
      <c r="A17" s="20" t="s">
        <v>142</v>
      </c>
      <c r="B17" s="18" t="s">
        <v>143</v>
      </c>
      <c r="C17" s="18"/>
      <c r="D17" s="106" t="s">
        <v>2158</v>
      </c>
    </row>
    <row r="18" spans="1:8">
      <c r="A18" s="16"/>
      <c r="D18" s="19"/>
      <c r="E18" s="19"/>
      <c r="F18" s="19"/>
      <c r="G18" s="19"/>
      <c r="H18" s="19"/>
    </row>
    <row r="19" spans="1:8">
      <c r="A19" s="16"/>
      <c r="B19" s="18" t="s">
        <v>144</v>
      </c>
      <c r="C19" s="18"/>
      <c r="D19" s="106" t="s">
        <v>2159</v>
      </c>
    </row>
    <row r="20" spans="1:8">
      <c r="A20" s="16"/>
      <c r="D20" s="19"/>
      <c r="E20" s="19"/>
      <c r="F20" s="19"/>
      <c r="G20" s="19"/>
      <c r="H20" s="19"/>
    </row>
    <row r="21" spans="1:8">
      <c r="A21" s="16"/>
      <c r="B21" s="18" t="s">
        <v>145</v>
      </c>
      <c r="C21" s="18"/>
      <c r="D21" s="181" t="s">
        <v>2160</v>
      </c>
    </row>
    <row r="22" spans="1:8">
      <c r="A22" s="16"/>
      <c r="B22" s="17"/>
      <c r="C22" s="17"/>
    </row>
    <row r="23" spans="1:8" ht="15">
      <c r="A23" s="20" t="s">
        <v>146</v>
      </c>
      <c r="D23" t="s">
        <v>147</v>
      </c>
    </row>
    <row r="25" spans="1:8">
      <c r="D25" s="1"/>
    </row>
    <row r="28" spans="1:8" ht="14.1" customHeight="1">
      <c r="A28" s="28"/>
      <c r="D28" s="29"/>
      <c r="E28" s="31"/>
      <c r="F28" s="31"/>
      <c r="G28" s="31"/>
      <c r="H28" s="31"/>
    </row>
    <row r="29" spans="1:8">
      <c r="D29" s="18"/>
      <c r="E29" s="18"/>
      <c r="F29" s="18"/>
      <c r="G29" s="18"/>
      <c r="H29" s="18"/>
    </row>
  </sheetData>
  <conditionalFormatting sqref="D3">
    <cfRule type="containsText" dxfId="8" priority="17" operator="containsText" text="Please fill in data">
      <formula>NOT(ISERROR(SEARCH("Please fill in data",D3)))</formula>
    </cfRule>
  </conditionalFormatting>
  <conditionalFormatting sqref="D5">
    <cfRule type="containsText" dxfId="7" priority="11" operator="containsText" text="Please fill in data">
      <formula>NOT(ISERROR(SEARCH("Please fill in data",D5)))</formula>
    </cfRule>
  </conditionalFormatting>
  <conditionalFormatting sqref="D7:D9">
    <cfRule type="containsText" dxfId="6" priority="9" operator="containsText" text="Please fill in data">
      <formula>NOT(ISERROR(SEARCH("Please fill in data",D7)))</formula>
    </cfRule>
  </conditionalFormatting>
  <conditionalFormatting sqref="D13">
    <cfRule type="containsText" dxfId="5" priority="7" operator="containsText" text="Please fill in data">
      <formula>NOT(ISERROR(SEARCH("Please fill in data",D13)))</formula>
    </cfRule>
  </conditionalFormatting>
  <conditionalFormatting sqref="D15:D16">
    <cfRule type="containsText" dxfId="4" priority="5" operator="containsText" text="Please fill in data">
      <formula>NOT(ISERROR(SEARCH("Please fill in data",D15)))</formula>
    </cfRule>
  </conditionalFormatting>
  <conditionalFormatting sqref="D11">
    <cfRule type="containsText" dxfId="3" priority="4" operator="containsText" text="Please fill in data">
      <formula>NOT(ISERROR(SEARCH("Please fill in data",D11)))</formula>
    </cfRule>
  </conditionalFormatting>
  <conditionalFormatting sqref="D17">
    <cfRule type="containsText" dxfId="2" priority="3" operator="containsText" text="Please fill in data">
      <formula>NOT(ISERROR(SEARCH("Please fill in data",D17)))</formula>
    </cfRule>
  </conditionalFormatting>
  <conditionalFormatting sqref="D19">
    <cfRule type="containsText" dxfId="1" priority="2" operator="containsText" text="Please fill in data">
      <formula>NOT(ISERROR(SEARCH("Please fill in data",D19)))</formula>
    </cfRule>
  </conditionalFormatting>
  <conditionalFormatting sqref="D21">
    <cfRule type="containsText" dxfId="0" priority="1" operator="containsText" text="Please fill in data">
      <formula>NOT(ISERROR(SEARCH("Please fill in data",D21)))</formula>
    </cfRule>
  </conditionalFormatting>
  <dataValidations count="5">
    <dataValidation type="list" allowBlank="1" showInputMessage="1" showErrorMessage="1" sqref="D3" xr:uid="{00000000-0002-0000-0000-000000000000}">
      <formula1>Type</formula1>
    </dataValidation>
    <dataValidation type="list" allowBlank="1" showInputMessage="1" showErrorMessage="1" sqref="D5" xr:uid="{00000000-0002-0000-0000-000001000000}">
      <formula1>File_Type</formula1>
    </dataValidation>
    <dataValidation type="list" allowBlank="1" showInputMessage="1" showErrorMessage="1" sqref="D7" xr:uid="{00000000-0002-0000-0000-000002000000}">
      <formula1>QTR</formula1>
    </dataValidation>
    <dataValidation type="list" allowBlank="1" showInputMessage="1" showErrorMessage="1" sqref="D9" xr:uid="{00000000-0002-0000-0000-000003000000}">
      <formula1>YEAR</formula1>
    </dataValidation>
    <dataValidation type="list" allowBlank="1" showInputMessage="1" showErrorMessage="1" sqref="D11" xr:uid="{DF1DB766-B784-4BA9-B964-3A809F0B2E00}">
      <formula1>Company_Name</formula1>
    </dataValidation>
  </dataValidations>
  <hyperlinks>
    <hyperlink ref="D21" r:id="rId1" xr:uid="{ED289623-E6A5-444E-B888-8D213289E156}"/>
  </hyperlinks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/>
  <dimension ref="A1:Y22"/>
  <sheetViews>
    <sheetView rightToLeft="1" topLeftCell="J1" zoomScale="70" zoomScaleNormal="70" workbookViewId="0">
      <selection activeCell="M8" sqref="M8"/>
    </sheetView>
  </sheetViews>
  <sheetFormatPr defaultColWidth="9" defaultRowHeight="14.25"/>
  <cols>
    <col min="1" max="4" width="11.625" style="2" customWidth="1"/>
    <col min="5" max="5" width="11.625" style="4" customWidth="1"/>
    <col min="6" max="6" width="18.25" style="2" bestFit="1" customWidth="1"/>
    <col min="7" max="7" width="13.5" style="2" bestFit="1" customWidth="1"/>
    <col min="8" max="12" width="11.625" style="2" customWidth="1"/>
    <col min="13" max="13" width="13.5" style="2" bestFit="1" customWidth="1"/>
    <col min="14" max="27" width="11.625" style="2" customWidth="1"/>
    <col min="28" max="28" width="9" style="2" customWidth="1"/>
    <col min="29" max="16384" width="9" style="2"/>
  </cols>
  <sheetData>
    <row r="1" spans="1:25" ht="66.75" customHeight="1">
      <c r="A1" s="22" t="s">
        <v>0</v>
      </c>
      <c r="B1" s="22" t="s">
        <v>1</v>
      </c>
      <c r="C1" s="22" t="s">
        <v>2</v>
      </c>
      <c r="D1" s="22" t="s">
        <v>105</v>
      </c>
      <c r="E1" s="22" t="s">
        <v>106</v>
      </c>
      <c r="F1" s="22" t="s">
        <v>3</v>
      </c>
      <c r="G1" s="22" t="s">
        <v>4</v>
      </c>
      <c r="H1" s="22" t="s">
        <v>107</v>
      </c>
      <c r="I1" s="22" t="s">
        <v>6</v>
      </c>
      <c r="J1" s="22" t="s">
        <v>7</v>
      </c>
      <c r="K1" s="22" t="s">
        <v>286</v>
      </c>
      <c r="L1" s="22" t="s">
        <v>8</v>
      </c>
      <c r="M1" s="22" t="s">
        <v>1084</v>
      </c>
      <c r="N1" s="22" t="s">
        <v>108</v>
      </c>
      <c r="O1" s="22" t="s">
        <v>1085</v>
      </c>
      <c r="P1" s="22" t="s">
        <v>84</v>
      </c>
      <c r="Q1" s="22" t="s">
        <v>11</v>
      </c>
      <c r="R1" s="22" t="s">
        <v>1086</v>
      </c>
      <c r="S1" s="22" t="s">
        <v>1087</v>
      </c>
      <c r="T1" s="22" t="s">
        <v>17</v>
      </c>
      <c r="U1" s="22" t="s">
        <v>18</v>
      </c>
      <c r="V1" s="22" t="s">
        <v>19</v>
      </c>
      <c r="W1" s="22" t="s">
        <v>20</v>
      </c>
      <c r="X1" s="164" t="s">
        <v>24</v>
      </c>
      <c r="Y1" s="164" t="s">
        <v>25</v>
      </c>
    </row>
    <row r="2" spans="1:25">
      <c r="A2" s="30" t="s">
        <v>26</v>
      </c>
      <c r="B2" s="23">
        <v>378</v>
      </c>
      <c r="C2" s="23" t="s">
        <v>1957</v>
      </c>
      <c r="D2" s="23" t="s">
        <v>1958</v>
      </c>
      <c r="E2" s="21" t="s">
        <v>1286</v>
      </c>
      <c r="F2" s="23" t="s">
        <v>1959</v>
      </c>
      <c r="G2" s="19" t="s">
        <v>1960</v>
      </c>
      <c r="H2" s="21" t="s">
        <v>281</v>
      </c>
      <c r="I2" s="21" t="s">
        <v>166</v>
      </c>
      <c r="J2" s="21" t="s">
        <v>31</v>
      </c>
      <c r="K2" s="23" t="s">
        <v>287</v>
      </c>
      <c r="L2" s="21" t="s">
        <v>32</v>
      </c>
      <c r="M2" s="23" t="s">
        <v>1960</v>
      </c>
      <c r="N2" s="23" t="s">
        <v>400</v>
      </c>
      <c r="O2" s="23" t="s">
        <v>1961</v>
      </c>
      <c r="P2" s="23" t="s">
        <v>98</v>
      </c>
      <c r="Q2" s="21" t="s">
        <v>35</v>
      </c>
      <c r="R2" s="155">
        <v>285</v>
      </c>
      <c r="S2" s="155">
        <v>0</v>
      </c>
      <c r="T2" s="154">
        <v>77850</v>
      </c>
      <c r="U2" s="154">
        <v>1</v>
      </c>
      <c r="V2" s="154">
        <v>52.1</v>
      </c>
      <c r="W2" s="154">
        <v>40.56</v>
      </c>
      <c r="X2" s="170">
        <v>0.91936108157881902</v>
      </c>
      <c r="Y2" s="170">
        <v>6.3260525919500997E-5</v>
      </c>
    </row>
    <row r="3" spans="1:25">
      <c r="A3" s="23" t="s">
        <v>26</v>
      </c>
      <c r="B3" s="23">
        <v>378</v>
      </c>
      <c r="C3" s="23" t="s">
        <v>1962</v>
      </c>
      <c r="D3" s="23" t="s">
        <v>1963</v>
      </c>
      <c r="E3" s="21" t="s">
        <v>1286</v>
      </c>
      <c r="F3" s="23" t="s">
        <v>1964</v>
      </c>
      <c r="G3" s="23" t="s">
        <v>1965</v>
      </c>
      <c r="H3" s="21" t="s">
        <v>281</v>
      </c>
      <c r="I3" s="21" t="s">
        <v>166</v>
      </c>
      <c r="J3" s="21" t="s">
        <v>31</v>
      </c>
      <c r="K3" s="23" t="s">
        <v>287</v>
      </c>
      <c r="L3" s="21" t="s">
        <v>32</v>
      </c>
      <c r="M3" s="23" t="s">
        <v>1965</v>
      </c>
      <c r="N3" s="23" t="s">
        <v>442</v>
      </c>
      <c r="O3" s="23" t="s">
        <v>1966</v>
      </c>
      <c r="P3" s="23" t="s">
        <v>98</v>
      </c>
      <c r="Q3" s="21" t="s">
        <v>35</v>
      </c>
      <c r="R3" s="155">
        <v>1415</v>
      </c>
      <c r="S3" s="155">
        <v>0</v>
      </c>
      <c r="T3" s="154">
        <v>8614</v>
      </c>
      <c r="U3" s="154">
        <v>1</v>
      </c>
      <c r="V3" s="154">
        <v>41.3</v>
      </c>
      <c r="W3" s="154">
        <v>3.5579999999999998</v>
      </c>
      <c r="X3" s="170">
        <v>8.0638918421180997E-2</v>
      </c>
      <c r="Y3" s="170">
        <v>5.5487016919872696E-6</v>
      </c>
    </row>
    <row r="4" spans="1:25">
      <c r="A4" s="23"/>
      <c r="B4" s="23"/>
      <c r="C4" s="23"/>
      <c r="D4" s="23"/>
      <c r="E4" s="21"/>
      <c r="F4" s="23"/>
      <c r="G4" s="23"/>
      <c r="H4" s="21"/>
      <c r="I4" s="21"/>
      <c r="J4" s="21"/>
      <c r="K4" s="23"/>
      <c r="L4" s="21"/>
      <c r="M4" s="23"/>
      <c r="N4" s="23"/>
      <c r="O4" s="23"/>
      <c r="P4" s="23"/>
      <c r="Q4" s="21"/>
      <c r="R4" s="21"/>
      <c r="S4" s="21"/>
      <c r="T4" s="23"/>
      <c r="U4" s="23"/>
      <c r="V4" s="23"/>
      <c r="W4" s="23"/>
      <c r="X4" s="23"/>
      <c r="Y4" s="23"/>
    </row>
    <row r="5" spans="1:25">
      <c r="A5" s="23"/>
      <c r="B5" s="23"/>
      <c r="C5" s="23"/>
      <c r="D5" s="23"/>
      <c r="E5" s="21"/>
      <c r="F5" s="23"/>
      <c r="G5" s="23"/>
      <c r="H5" s="21"/>
      <c r="I5" s="21"/>
      <c r="J5" s="21"/>
      <c r="K5" s="23"/>
      <c r="L5" s="21"/>
      <c r="M5" s="23"/>
      <c r="N5" s="23"/>
      <c r="O5" s="23"/>
      <c r="P5" s="23"/>
      <c r="Q5" s="21"/>
      <c r="R5" s="21"/>
      <c r="S5" s="21"/>
      <c r="T5" s="23"/>
      <c r="U5" s="23"/>
      <c r="V5" s="23"/>
      <c r="W5" s="23"/>
      <c r="X5" s="23"/>
      <c r="Y5" s="23"/>
    </row>
    <row r="6" spans="1:25">
      <c r="A6" s="23"/>
      <c r="B6" s="23"/>
      <c r="C6" s="23"/>
      <c r="D6" s="23"/>
      <c r="E6" s="21"/>
      <c r="F6" s="23"/>
      <c r="G6" s="23"/>
      <c r="H6" s="21"/>
      <c r="I6" s="21"/>
      <c r="J6" s="21"/>
      <c r="K6" s="23"/>
      <c r="L6" s="21"/>
      <c r="M6" s="23"/>
      <c r="N6" s="23"/>
      <c r="O6" s="23"/>
      <c r="P6" s="23"/>
      <c r="Q6" s="21"/>
      <c r="R6" s="21"/>
      <c r="S6" s="21"/>
      <c r="T6" s="23"/>
      <c r="U6" s="23"/>
      <c r="V6" s="23"/>
      <c r="W6" s="23"/>
      <c r="X6" s="23"/>
      <c r="Y6" s="23"/>
    </row>
    <row r="7" spans="1:25">
      <c r="A7" s="23"/>
      <c r="B7" s="23"/>
      <c r="C7" s="23"/>
      <c r="D7" s="23"/>
      <c r="E7" s="21"/>
      <c r="F7" s="23"/>
      <c r="G7" s="23"/>
      <c r="H7" s="21"/>
      <c r="I7" s="21"/>
      <c r="J7" s="21"/>
      <c r="K7" s="23"/>
      <c r="L7" s="21"/>
      <c r="M7" s="23"/>
      <c r="N7" s="23"/>
      <c r="O7" s="23"/>
      <c r="P7" s="23"/>
      <c r="Q7" s="21"/>
      <c r="R7" s="21"/>
      <c r="S7" s="21"/>
      <c r="T7" s="23"/>
      <c r="U7" s="23"/>
      <c r="V7" s="23"/>
      <c r="W7" s="23"/>
      <c r="X7" s="23"/>
      <c r="Y7" s="23"/>
    </row>
    <row r="8" spans="1:25">
      <c r="A8" s="23"/>
      <c r="B8" s="23"/>
      <c r="C8" s="23"/>
      <c r="D8" s="23"/>
      <c r="E8" s="21"/>
      <c r="F8" s="23"/>
      <c r="G8" s="23"/>
      <c r="H8" s="21"/>
      <c r="I8" s="21"/>
      <c r="J8" s="21"/>
      <c r="K8" s="23"/>
      <c r="L8" s="21"/>
      <c r="M8" s="23"/>
      <c r="N8" s="23"/>
      <c r="O8" s="23"/>
      <c r="P8" s="23"/>
      <c r="Q8" s="21"/>
      <c r="R8" s="21"/>
      <c r="S8" s="21"/>
      <c r="T8" s="23"/>
      <c r="U8" s="23"/>
      <c r="V8" s="23"/>
      <c r="W8" s="23"/>
      <c r="X8" s="23"/>
      <c r="Y8" s="23"/>
    </row>
    <row r="9" spans="1:25">
      <c r="A9" s="23"/>
      <c r="B9" s="23"/>
      <c r="C9" s="23"/>
      <c r="D9" s="23"/>
      <c r="E9" s="21"/>
      <c r="F9" s="23"/>
      <c r="G9" s="23"/>
      <c r="H9" s="21"/>
      <c r="I9" s="21"/>
      <c r="J9" s="21"/>
      <c r="K9" s="23"/>
      <c r="L9" s="21"/>
      <c r="M9" s="23"/>
      <c r="N9" s="23"/>
      <c r="O9" s="23"/>
      <c r="P9" s="23"/>
      <c r="Q9" s="21"/>
      <c r="R9" s="21"/>
      <c r="S9" s="21"/>
      <c r="T9" s="23"/>
      <c r="U9" s="23"/>
      <c r="V9" s="23"/>
      <c r="W9" s="23"/>
      <c r="X9" s="23"/>
      <c r="Y9" s="23"/>
    </row>
    <row r="10" spans="1:25">
      <c r="A10" s="23"/>
      <c r="B10" s="23"/>
      <c r="C10" s="23"/>
      <c r="D10" s="23"/>
      <c r="E10" s="21"/>
      <c r="F10" s="23"/>
      <c r="G10" s="23"/>
      <c r="H10" s="21"/>
      <c r="I10" s="21"/>
      <c r="J10" s="21"/>
      <c r="K10" s="23"/>
      <c r="L10" s="21"/>
      <c r="M10" s="23"/>
      <c r="N10" s="23"/>
      <c r="O10" s="23"/>
      <c r="P10" s="23"/>
      <c r="Q10" s="21"/>
      <c r="R10" s="21"/>
      <c r="S10" s="21"/>
      <c r="T10" s="23"/>
      <c r="U10" s="23"/>
      <c r="V10" s="23"/>
      <c r="W10" s="23"/>
      <c r="X10" s="23"/>
      <c r="Y10" s="23"/>
    </row>
    <row r="11" spans="1:25">
      <c r="A11" s="30"/>
      <c r="B11" s="23"/>
      <c r="C11" s="23"/>
      <c r="D11" s="23"/>
      <c r="E11" s="21"/>
      <c r="F11" s="23"/>
      <c r="G11" s="23"/>
      <c r="H11" s="21"/>
      <c r="I11" s="21"/>
      <c r="J11" s="21"/>
      <c r="K11" s="23"/>
      <c r="L11" s="21"/>
      <c r="M11" s="23"/>
      <c r="N11" s="23"/>
      <c r="O11" s="23"/>
      <c r="P11" s="23"/>
      <c r="Q11" s="21"/>
      <c r="R11" s="21"/>
      <c r="S11" s="21"/>
      <c r="T11" s="23"/>
      <c r="U11" s="23"/>
      <c r="V11" s="23"/>
      <c r="W11" s="23"/>
      <c r="X11" s="23"/>
      <c r="Y11" s="23"/>
    </row>
    <row r="12" spans="1:25">
      <c r="A12" s="23"/>
      <c r="B12" s="23"/>
      <c r="C12" s="23"/>
      <c r="D12" s="23"/>
      <c r="E12" s="21"/>
      <c r="F12" s="23"/>
      <c r="G12" s="23"/>
      <c r="H12" s="21"/>
      <c r="I12" s="21"/>
      <c r="J12" s="21"/>
      <c r="K12" s="23"/>
      <c r="L12" s="21"/>
      <c r="M12" s="23"/>
      <c r="N12" s="23"/>
      <c r="O12" s="23"/>
      <c r="P12" s="23"/>
      <c r="Q12" s="21"/>
      <c r="R12" s="21"/>
      <c r="S12" s="21"/>
      <c r="T12" s="23"/>
      <c r="U12" s="23"/>
      <c r="V12" s="23"/>
      <c r="W12" s="23"/>
      <c r="X12" s="23"/>
      <c r="Y12" s="23"/>
    </row>
    <row r="13" spans="1:25">
      <c r="A13" s="23"/>
      <c r="B13" s="23"/>
      <c r="C13" s="23"/>
      <c r="D13" s="23"/>
      <c r="E13" s="21"/>
      <c r="F13" s="23"/>
      <c r="G13" s="23"/>
      <c r="H13" s="21"/>
      <c r="I13" s="21"/>
      <c r="J13" s="21"/>
      <c r="K13" s="23"/>
      <c r="L13" s="21"/>
      <c r="M13" s="23"/>
      <c r="N13" s="23"/>
      <c r="O13" s="23"/>
      <c r="P13" s="23"/>
      <c r="Q13" s="21"/>
      <c r="R13" s="21"/>
      <c r="S13" s="21"/>
      <c r="T13" s="23"/>
      <c r="U13" s="23"/>
      <c r="V13" s="23"/>
      <c r="W13" s="23"/>
      <c r="X13" s="23"/>
      <c r="Y13" s="23"/>
    </row>
    <row r="14" spans="1:25">
      <c r="A14" s="23"/>
      <c r="B14" s="23"/>
      <c r="C14" s="23"/>
      <c r="D14" s="23"/>
      <c r="E14" s="21"/>
      <c r="F14" s="23"/>
      <c r="G14" s="23"/>
      <c r="H14" s="21"/>
      <c r="I14" s="21"/>
      <c r="J14" s="21"/>
      <c r="K14" s="23"/>
      <c r="L14" s="21"/>
      <c r="M14" s="23"/>
      <c r="N14" s="23"/>
      <c r="O14" s="23"/>
      <c r="P14" s="23"/>
      <c r="Q14" s="21"/>
      <c r="R14" s="21"/>
      <c r="S14" s="21"/>
      <c r="T14" s="23"/>
      <c r="U14" s="23"/>
      <c r="V14" s="23"/>
      <c r="W14" s="23"/>
      <c r="X14" s="23"/>
      <c r="Y14" s="23"/>
    </row>
    <row r="15" spans="1:25">
      <c r="A15" s="23"/>
      <c r="B15" s="23"/>
      <c r="C15" s="23"/>
      <c r="D15" s="23"/>
      <c r="E15" s="21"/>
      <c r="F15" s="23"/>
      <c r="G15" s="23"/>
      <c r="H15" s="21"/>
      <c r="I15" s="21"/>
      <c r="J15" s="21"/>
      <c r="K15" s="23"/>
      <c r="L15" s="21"/>
      <c r="M15" s="23"/>
      <c r="N15" s="23"/>
      <c r="O15" s="23"/>
      <c r="P15" s="23"/>
      <c r="Q15" s="21"/>
      <c r="R15" s="21"/>
      <c r="S15" s="21"/>
      <c r="T15" s="23"/>
      <c r="U15" s="23"/>
      <c r="V15" s="23"/>
      <c r="W15" s="23"/>
      <c r="X15" s="23"/>
      <c r="Y15" s="23"/>
    </row>
    <row r="16" spans="1:25">
      <c r="A16" s="23"/>
      <c r="B16" s="23"/>
      <c r="C16" s="23"/>
      <c r="D16" s="23"/>
      <c r="E16" s="21"/>
      <c r="F16" s="23"/>
      <c r="G16" s="23"/>
      <c r="H16" s="21"/>
      <c r="I16" s="21"/>
      <c r="J16" s="21"/>
      <c r="K16" s="23"/>
      <c r="L16" s="21"/>
      <c r="M16" s="23"/>
      <c r="N16" s="23"/>
      <c r="O16" s="23"/>
      <c r="P16" s="23"/>
      <c r="Q16" s="21"/>
      <c r="R16" s="21"/>
      <c r="S16" s="21"/>
      <c r="T16" s="23"/>
      <c r="U16" s="23"/>
      <c r="V16" s="23"/>
      <c r="W16" s="23"/>
      <c r="X16" s="23"/>
      <c r="Y16" s="23"/>
    </row>
    <row r="17" spans="1:25">
      <c r="A17" s="23"/>
      <c r="B17" s="23"/>
      <c r="C17" s="23"/>
      <c r="D17" s="23"/>
      <c r="E17" s="21"/>
      <c r="F17" s="23"/>
      <c r="G17" s="23"/>
      <c r="H17" s="21"/>
      <c r="I17" s="21"/>
      <c r="J17" s="21"/>
      <c r="K17" s="23"/>
      <c r="L17" s="21"/>
      <c r="M17" s="23"/>
      <c r="N17" s="23"/>
      <c r="O17" s="23"/>
      <c r="P17" s="23"/>
      <c r="Q17" s="21"/>
      <c r="R17" s="21"/>
      <c r="S17" s="21"/>
      <c r="T17" s="23"/>
      <c r="U17" s="23"/>
      <c r="V17" s="23"/>
      <c r="W17" s="23"/>
      <c r="X17" s="23"/>
      <c r="Y17" s="23"/>
    </row>
    <row r="18" spans="1:25">
      <c r="A18" s="23"/>
      <c r="B18" s="23"/>
      <c r="C18" s="23"/>
      <c r="D18" s="23"/>
      <c r="E18" s="21"/>
      <c r="F18" s="23"/>
      <c r="G18" s="23"/>
      <c r="H18" s="21"/>
      <c r="I18" s="21"/>
      <c r="J18" s="21"/>
      <c r="K18" s="23"/>
      <c r="L18" s="21"/>
      <c r="M18" s="23"/>
      <c r="N18" s="23"/>
      <c r="O18" s="23"/>
      <c r="P18" s="23"/>
      <c r="Q18" s="21"/>
      <c r="R18" s="21"/>
      <c r="S18" s="21"/>
      <c r="T18" s="23"/>
      <c r="U18" s="23"/>
      <c r="V18" s="23"/>
      <c r="W18" s="23"/>
      <c r="X18" s="23"/>
      <c r="Y18" s="23"/>
    </row>
    <row r="19" spans="1:25">
      <c r="A19" s="23"/>
      <c r="B19" s="23"/>
      <c r="C19" s="23"/>
      <c r="D19" s="23"/>
      <c r="E19" s="21"/>
      <c r="F19" s="23"/>
      <c r="G19" s="23"/>
      <c r="H19" s="21"/>
      <c r="I19" s="21"/>
      <c r="J19" s="21"/>
      <c r="K19" s="23"/>
      <c r="L19" s="21"/>
      <c r="M19" s="23"/>
      <c r="N19" s="23"/>
      <c r="O19" s="23"/>
      <c r="P19" s="23"/>
      <c r="Q19" s="21"/>
      <c r="R19" s="21"/>
      <c r="S19" s="21"/>
      <c r="T19" s="23"/>
      <c r="U19" s="23"/>
      <c r="V19" s="23"/>
      <c r="W19" s="23"/>
      <c r="X19" s="23"/>
      <c r="Y19" s="23"/>
    </row>
    <row r="20" spans="1:25">
      <c r="E20" s="21"/>
      <c r="H20" s="21"/>
      <c r="I20" s="21"/>
      <c r="J20" s="21"/>
      <c r="K20" s="23"/>
      <c r="L20" s="21"/>
      <c r="N20" s="23"/>
      <c r="P20" s="23"/>
    </row>
    <row r="21" spans="1:25">
      <c r="H21" s="4"/>
      <c r="L21" s="4"/>
    </row>
    <row r="22" spans="1:25">
      <c r="L22" s="4"/>
    </row>
  </sheetData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I2:I20" xr:uid="{00000000-0002-0000-0900-000000000000}">
      <formula1>israel_abroad</formula1>
    </dataValidation>
    <dataValidation type="list" allowBlank="1" showInputMessage="1" showErrorMessage="1" sqref="N2:N20" xr:uid="{00000000-0002-0000-0900-000001000000}">
      <formula1>Industry_sectors</formula1>
    </dataValidation>
    <dataValidation type="list" allowBlank="1" showInputMessage="1" showErrorMessage="1" sqref="P2:P20" xr:uid="{00000000-0002-0000-0900-000002000000}">
      <formula1>Holding_interest</formula1>
    </dataValidation>
    <dataValidation type="list" allowBlank="1" showInputMessage="1" showErrorMessage="1" sqref="J2:J20" xr:uid="{00000000-0002-0000-0900-000003000000}">
      <formula1>Country_list</formula1>
    </dataValidation>
    <dataValidation type="list" allowBlank="1" showInputMessage="1" showErrorMessage="1" sqref="E2:E20" xr:uid="{00000000-0002-0000-0900-000004000000}">
      <formula1>Issuer_Type_TFunds</formula1>
    </dataValidation>
    <dataValidation type="list" allowBlank="1" showInputMessage="1" showErrorMessage="1" sqref="H2:H20" xr:uid="{00000000-0002-0000-0900-000005000000}">
      <formula1>Security_ID_Number_Type</formula1>
    </dataValidation>
    <dataValidation type="list" allowBlank="1" showInputMessage="1" showErrorMessage="1" sqref="K2:K20" xr:uid="{00000000-0002-0000-0900-000006000000}">
      <formula1>tradeable_status_warrants</formula1>
    </dataValidation>
    <dataValidation type="list" allowBlank="1" showInputMessage="1" showErrorMessage="1" sqref="L2:L20" xr:uid="{00000000-0002-0000-0900-000007000000}">
      <formula1>Stock_Exchange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2"/>
  <dimension ref="A1:X30"/>
  <sheetViews>
    <sheetView rightToLeft="1" topLeftCell="G1" zoomScale="70" zoomScaleNormal="70" workbookViewId="0"/>
  </sheetViews>
  <sheetFormatPr defaultColWidth="9" defaultRowHeight="14.25"/>
  <cols>
    <col min="1" max="4" width="11.625" style="2" customWidth="1"/>
    <col min="5" max="5" width="11.625" style="4" customWidth="1"/>
    <col min="6" max="25" width="11.625" style="2" customWidth="1"/>
    <col min="26" max="26" width="9" style="2" customWidth="1"/>
    <col min="27" max="16384" width="9" style="2"/>
  </cols>
  <sheetData>
    <row r="1" spans="1:24" ht="66.75" customHeight="1">
      <c r="A1" s="22" t="s">
        <v>0</v>
      </c>
      <c r="B1" s="22" t="s">
        <v>1</v>
      </c>
      <c r="C1" s="22" t="s">
        <v>2</v>
      </c>
      <c r="D1" s="22" t="s">
        <v>105</v>
      </c>
      <c r="E1" s="22" t="s">
        <v>106</v>
      </c>
      <c r="F1" s="22" t="s">
        <v>3</v>
      </c>
      <c r="G1" s="22" t="s">
        <v>4</v>
      </c>
      <c r="H1" s="22" t="s">
        <v>107</v>
      </c>
      <c r="I1" s="22" t="s">
        <v>5</v>
      </c>
      <c r="J1" s="22" t="s">
        <v>6</v>
      </c>
      <c r="K1" s="22" t="s">
        <v>7</v>
      </c>
      <c r="L1" s="22" t="s">
        <v>8</v>
      </c>
      <c r="M1" s="22" t="s">
        <v>108</v>
      </c>
      <c r="N1" s="22" t="s">
        <v>131</v>
      </c>
      <c r="O1" s="22" t="s">
        <v>1085</v>
      </c>
      <c r="P1" s="22" t="s">
        <v>84</v>
      </c>
      <c r="Q1" s="22" t="s">
        <v>11</v>
      </c>
      <c r="R1" s="22" t="s">
        <v>1086</v>
      </c>
      <c r="S1" s="22" t="s">
        <v>17</v>
      </c>
      <c r="T1" s="22" t="s">
        <v>18</v>
      </c>
      <c r="U1" s="22" t="s">
        <v>19</v>
      </c>
      <c r="V1" s="22" t="s">
        <v>20</v>
      </c>
      <c r="W1" s="22" t="s">
        <v>24</v>
      </c>
      <c r="X1" s="22" t="s">
        <v>25</v>
      </c>
    </row>
    <row r="2" spans="1:24">
      <c r="A2" s="23"/>
      <c r="B2" s="23"/>
      <c r="C2" s="23"/>
      <c r="D2" s="23"/>
      <c r="E2" s="21"/>
      <c r="F2" s="23"/>
      <c r="G2" s="23"/>
      <c r="H2" s="21"/>
      <c r="I2" s="23"/>
      <c r="J2" s="21"/>
      <c r="K2" s="21"/>
      <c r="L2" s="21"/>
      <c r="M2" s="23"/>
      <c r="N2" s="23"/>
      <c r="O2" s="23"/>
      <c r="P2" s="23"/>
      <c r="Q2" s="21"/>
      <c r="R2" s="21"/>
      <c r="S2" s="23"/>
      <c r="T2" s="23"/>
      <c r="U2" s="23"/>
      <c r="V2" s="23"/>
      <c r="W2" s="23"/>
      <c r="X2" s="23"/>
    </row>
    <row r="3" spans="1:24">
      <c r="A3" s="23"/>
      <c r="B3" s="23"/>
      <c r="C3" s="23"/>
      <c r="D3" s="23"/>
      <c r="E3" s="21"/>
      <c r="F3" s="23"/>
      <c r="G3" s="23"/>
      <c r="H3" s="21"/>
      <c r="I3" s="23"/>
      <c r="J3" s="21"/>
      <c r="K3" s="21"/>
      <c r="L3" s="21"/>
      <c r="M3" s="23"/>
      <c r="N3" s="23"/>
      <c r="O3" s="23"/>
      <c r="P3" s="23"/>
      <c r="Q3" s="21"/>
      <c r="R3" s="21"/>
      <c r="S3" s="23"/>
      <c r="T3" s="23"/>
      <c r="U3" s="23"/>
      <c r="V3" s="23"/>
      <c r="W3" s="23"/>
      <c r="X3" s="23"/>
    </row>
    <row r="4" spans="1:24">
      <c r="A4" s="23"/>
      <c r="B4" s="23"/>
      <c r="C4" s="23"/>
      <c r="D4" s="23"/>
      <c r="E4" s="21"/>
      <c r="F4" s="23"/>
      <c r="G4" s="23"/>
      <c r="H4" s="21"/>
      <c r="I4" s="23"/>
      <c r="J4" s="21"/>
      <c r="K4" s="21"/>
      <c r="L4" s="21"/>
      <c r="M4" s="23"/>
      <c r="N4" s="23"/>
      <c r="O4" s="23"/>
      <c r="P4" s="23"/>
      <c r="Q4" s="21"/>
      <c r="R4" s="21"/>
      <c r="S4" s="23"/>
      <c r="T4" s="23"/>
      <c r="U4" s="23"/>
      <c r="V4" s="23"/>
      <c r="W4" s="23"/>
      <c r="X4" s="23"/>
    </row>
    <row r="5" spans="1:24">
      <c r="A5" s="23"/>
      <c r="B5" s="23"/>
      <c r="C5" s="23"/>
      <c r="D5" s="23"/>
      <c r="E5" s="21"/>
      <c r="F5" s="23"/>
      <c r="G5" s="23"/>
      <c r="H5" s="21"/>
      <c r="I5" s="23"/>
      <c r="J5" s="21"/>
      <c r="K5" s="21"/>
      <c r="L5" s="21"/>
      <c r="M5" s="23"/>
      <c r="N5" s="23"/>
      <c r="O5" s="23"/>
      <c r="P5" s="23"/>
      <c r="Q5" s="21"/>
      <c r="R5" s="21"/>
      <c r="S5" s="23"/>
      <c r="T5" s="23"/>
      <c r="U5" s="23"/>
      <c r="V5" s="23"/>
      <c r="W5" s="23"/>
      <c r="X5" s="23"/>
    </row>
    <row r="6" spans="1:24">
      <c r="A6" s="23"/>
      <c r="B6" s="23"/>
      <c r="C6" s="23"/>
      <c r="D6" s="23"/>
      <c r="E6" s="21"/>
      <c r="F6" s="23"/>
      <c r="G6" s="23"/>
      <c r="H6" s="21"/>
      <c r="I6" s="23"/>
      <c r="J6" s="21"/>
      <c r="K6" s="21"/>
      <c r="L6" s="21"/>
      <c r="M6" s="23"/>
      <c r="N6" s="23"/>
      <c r="O6" s="23"/>
      <c r="P6" s="23"/>
      <c r="Q6" s="21"/>
      <c r="R6" s="21"/>
      <c r="S6" s="23"/>
      <c r="T6" s="23"/>
      <c r="U6" s="23"/>
      <c r="V6" s="23"/>
      <c r="W6" s="23"/>
      <c r="X6" s="23"/>
    </row>
    <row r="7" spans="1:24">
      <c r="A7" s="23"/>
      <c r="B7" s="23"/>
      <c r="C7" s="23"/>
      <c r="D7" s="23"/>
      <c r="E7" s="21"/>
      <c r="F7" s="23"/>
      <c r="G7" s="23"/>
      <c r="H7" s="21"/>
      <c r="I7" s="23"/>
      <c r="J7" s="21"/>
      <c r="K7" s="21"/>
      <c r="L7" s="21"/>
      <c r="M7" s="23"/>
      <c r="N7" s="23"/>
      <c r="O7" s="23"/>
      <c r="P7" s="23"/>
      <c r="Q7" s="21"/>
      <c r="R7" s="21"/>
      <c r="S7" s="23"/>
      <c r="T7" s="23"/>
      <c r="U7" s="23"/>
      <c r="V7" s="23"/>
      <c r="W7" s="23"/>
      <c r="X7" s="23"/>
    </row>
    <row r="8" spans="1:24">
      <c r="A8" s="23"/>
      <c r="B8" s="23"/>
      <c r="C8" s="23"/>
      <c r="D8" s="23"/>
      <c r="E8" s="21"/>
      <c r="F8" s="23"/>
      <c r="G8" s="23"/>
      <c r="H8" s="21"/>
      <c r="I8" s="23"/>
      <c r="J8" s="21"/>
      <c r="K8" s="21"/>
      <c r="L8" s="21"/>
      <c r="M8" s="23"/>
      <c r="N8" s="23"/>
      <c r="O8" s="23"/>
      <c r="P8" s="23"/>
      <c r="Q8" s="21"/>
      <c r="R8" s="21"/>
      <c r="S8" s="23"/>
      <c r="T8" s="23"/>
      <c r="U8" s="23"/>
      <c r="V8" s="23"/>
      <c r="W8" s="23"/>
      <c r="X8" s="23"/>
    </row>
    <row r="9" spans="1:24">
      <c r="A9" s="23"/>
      <c r="B9" s="23"/>
      <c r="C9" s="23"/>
      <c r="D9" s="23"/>
      <c r="E9" s="21"/>
      <c r="F9" s="23"/>
      <c r="G9" s="23"/>
      <c r="H9" s="21"/>
      <c r="I9" s="23"/>
      <c r="J9" s="21"/>
      <c r="K9" s="21"/>
      <c r="L9" s="21"/>
      <c r="M9" s="23"/>
      <c r="N9" s="23"/>
      <c r="O9" s="23"/>
      <c r="P9" s="23"/>
      <c r="Q9" s="21"/>
      <c r="R9" s="21"/>
      <c r="S9" s="23"/>
      <c r="T9" s="23"/>
      <c r="U9" s="23"/>
      <c r="V9" s="23"/>
      <c r="W9" s="23"/>
      <c r="X9" s="23"/>
    </row>
    <row r="10" spans="1:24">
      <c r="A10" s="23"/>
      <c r="B10" s="23"/>
      <c r="C10" s="23"/>
      <c r="D10" s="23"/>
      <c r="E10" s="21"/>
      <c r="F10" s="23"/>
      <c r="G10" s="23"/>
      <c r="H10" s="21"/>
      <c r="I10" s="23"/>
      <c r="J10" s="21"/>
      <c r="K10" s="21"/>
      <c r="L10" s="21"/>
      <c r="M10" s="23"/>
      <c r="N10" s="23"/>
      <c r="O10" s="23"/>
      <c r="P10" s="23"/>
      <c r="Q10" s="21"/>
      <c r="R10" s="21"/>
      <c r="S10" s="23"/>
      <c r="T10" s="23"/>
      <c r="U10" s="23"/>
      <c r="V10" s="23"/>
      <c r="W10" s="23"/>
      <c r="X10" s="23"/>
    </row>
    <row r="11" spans="1:24">
      <c r="A11" s="23"/>
      <c r="B11" s="23"/>
      <c r="C11" s="23"/>
      <c r="D11" s="23"/>
      <c r="E11" s="21"/>
      <c r="F11" s="23"/>
      <c r="G11" s="23"/>
      <c r="H11" s="21"/>
      <c r="I11" s="23"/>
      <c r="J11" s="21"/>
      <c r="K11" s="21"/>
      <c r="L11" s="21"/>
      <c r="M11" s="23"/>
      <c r="N11" s="23"/>
      <c r="O11" s="23"/>
      <c r="P11" s="23"/>
      <c r="Q11" s="21"/>
      <c r="R11" s="21"/>
      <c r="S11" s="23"/>
      <c r="T11" s="23"/>
      <c r="U11" s="23"/>
      <c r="V11" s="23"/>
      <c r="W11" s="23"/>
      <c r="X11" s="23"/>
    </row>
    <row r="12" spans="1:24">
      <c r="A12" s="23"/>
      <c r="B12" s="23"/>
      <c r="C12" s="23"/>
      <c r="D12" s="23"/>
      <c r="E12" s="21"/>
      <c r="F12" s="23"/>
      <c r="G12" s="23"/>
      <c r="H12" s="21"/>
      <c r="I12" s="23"/>
      <c r="J12" s="21"/>
      <c r="K12" s="21"/>
      <c r="L12" s="21"/>
      <c r="M12" s="23"/>
      <c r="N12" s="23"/>
      <c r="O12" s="23"/>
      <c r="P12" s="23"/>
      <c r="Q12" s="21"/>
      <c r="R12" s="21"/>
      <c r="S12" s="23"/>
      <c r="T12" s="23"/>
      <c r="U12" s="23"/>
      <c r="V12" s="23"/>
      <c r="W12" s="23"/>
      <c r="X12" s="23"/>
    </row>
    <row r="13" spans="1:24">
      <c r="A13" s="23"/>
      <c r="B13" s="23"/>
      <c r="C13" s="23"/>
      <c r="D13" s="23"/>
      <c r="E13" s="21"/>
      <c r="F13" s="23"/>
      <c r="G13" s="23"/>
      <c r="H13" s="21"/>
      <c r="I13" s="23"/>
      <c r="J13" s="21"/>
      <c r="K13" s="21"/>
      <c r="L13" s="21"/>
      <c r="M13" s="23"/>
      <c r="N13" s="23"/>
      <c r="O13" s="23"/>
      <c r="P13" s="23"/>
      <c r="Q13" s="21"/>
      <c r="R13" s="21"/>
      <c r="S13" s="23"/>
      <c r="T13" s="23"/>
      <c r="U13" s="23"/>
      <c r="V13" s="23"/>
      <c r="W13" s="23"/>
      <c r="X13" s="23"/>
    </row>
    <row r="14" spans="1:24">
      <c r="A14" s="23"/>
      <c r="B14" s="23"/>
      <c r="C14" s="23"/>
      <c r="D14" s="23"/>
      <c r="E14" s="21"/>
      <c r="F14" s="23"/>
      <c r="G14" s="23"/>
      <c r="H14" s="21"/>
      <c r="I14" s="23"/>
      <c r="J14" s="21"/>
      <c r="K14" s="21"/>
      <c r="L14" s="21"/>
      <c r="M14" s="23"/>
      <c r="N14" s="23"/>
      <c r="O14" s="23"/>
      <c r="P14" s="23"/>
      <c r="Q14" s="21"/>
      <c r="R14" s="21"/>
      <c r="S14" s="23"/>
      <c r="T14" s="23"/>
      <c r="U14" s="23"/>
      <c r="V14" s="23"/>
      <c r="W14" s="23"/>
      <c r="X14" s="23"/>
    </row>
    <row r="15" spans="1:24">
      <c r="A15" s="23"/>
      <c r="B15" s="23"/>
      <c r="C15" s="23"/>
      <c r="D15" s="23"/>
      <c r="E15" s="21"/>
      <c r="F15" s="23"/>
      <c r="G15" s="23"/>
      <c r="H15" s="21"/>
      <c r="I15" s="23"/>
      <c r="J15" s="21"/>
      <c r="K15" s="21"/>
      <c r="L15" s="21"/>
      <c r="M15" s="23"/>
      <c r="N15" s="23"/>
      <c r="O15" s="23"/>
      <c r="P15" s="23"/>
      <c r="Q15" s="21"/>
      <c r="R15" s="21"/>
      <c r="S15" s="23"/>
      <c r="T15" s="23"/>
      <c r="U15" s="23"/>
      <c r="V15" s="23"/>
      <c r="W15" s="23"/>
      <c r="X15" s="23"/>
    </row>
    <row r="16" spans="1:24">
      <c r="A16" s="23"/>
      <c r="B16" s="23"/>
      <c r="C16" s="23"/>
      <c r="D16" s="23"/>
      <c r="E16" s="21"/>
      <c r="F16" s="23"/>
      <c r="G16" s="23"/>
      <c r="H16" s="21"/>
      <c r="I16" s="23"/>
      <c r="J16" s="21"/>
      <c r="K16" s="21"/>
      <c r="L16" s="21"/>
      <c r="M16" s="23"/>
      <c r="N16" s="23"/>
      <c r="O16" s="23"/>
      <c r="P16" s="23"/>
      <c r="Q16" s="21"/>
      <c r="R16" s="21"/>
      <c r="S16" s="23"/>
      <c r="T16" s="23"/>
      <c r="U16" s="23"/>
      <c r="V16" s="23"/>
      <c r="W16" s="23"/>
      <c r="X16" s="23"/>
    </row>
    <row r="17" spans="1:24">
      <c r="A17" s="23"/>
      <c r="B17" s="23"/>
      <c r="C17" s="23"/>
      <c r="D17" s="23"/>
      <c r="E17" s="21"/>
      <c r="F17" s="23"/>
      <c r="G17" s="23"/>
      <c r="H17" s="21"/>
      <c r="I17" s="23"/>
      <c r="J17" s="21"/>
      <c r="K17" s="21"/>
      <c r="L17" s="21"/>
      <c r="M17" s="23"/>
      <c r="N17" s="23"/>
      <c r="O17" s="23"/>
      <c r="P17" s="23"/>
      <c r="Q17" s="21"/>
      <c r="R17" s="21"/>
      <c r="S17" s="23"/>
      <c r="T17" s="23"/>
      <c r="U17" s="23"/>
      <c r="V17" s="23"/>
      <c r="W17" s="23"/>
      <c r="X17" s="23"/>
    </row>
    <row r="18" spans="1:24">
      <c r="A18" s="23"/>
      <c r="B18" s="23"/>
      <c r="C18" s="23"/>
      <c r="D18" s="23"/>
      <c r="E18" s="21"/>
      <c r="F18" s="23"/>
      <c r="G18" s="23"/>
      <c r="H18" s="21"/>
      <c r="I18" s="23"/>
      <c r="J18" s="21"/>
      <c r="K18" s="21"/>
      <c r="L18" s="21"/>
      <c r="M18" s="23"/>
      <c r="N18" s="23"/>
      <c r="O18" s="23"/>
      <c r="P18" s="23"/>
      <c r="Q18" s="21"/>
      <c r="R18" s="21"/>
      <c r="S18" s="23"/>
      <c r="T18" s="23"/>
      <c r="U18" s="23"/>
      <c r="V18" s="23"/>
      <c r="W18" s="23"/>
      <c r="X18" s="23"/>
    </row>
    <row r="19" spans="1:24">
      <c r="A19" s="23"/>
      <c r="B19" s="23"/>
      <c r="C19" s="23"/>
      <c r="D19" s="23"/>
      <c r="E19" s="21"/>
      <c r="F19" s="23"/>
      <c r="G19" s="23"/>
      <c r="H19" s="21"/>
      <c r="I19" s="23"/>
      <c r="J19" s="21"/>
      <c r="K19" s="21"/>
      <c r="L19" s="21"/>
      <c r="M19" s="23"/>
      <c r="N19" s="23"/>
      <c r="O19" s="23"/>
      <c r="P19" s="23"/>
      <c r="Q19" s="21"/>
      <c r="R19" s="21"/>
      <c r="S19" s="23"/>
      <c r="T19" s="23"/>
      <c r="U19" s="23"/>
      <c r="V19" s="23"/>
      <c r="W19" s="23"/>
      <c r="X19" s="23"/>
    </row>
    <row r="20" spans="1:24">
      <c r="E20" s="21"/>
      <c r="H20" s="21"/>
      <c r="I20" s="23"/>
      <c r="J20" s="21"/>
      <c r="K20" s="21"/>
      <c r="L20" s="21"/>
      <c r="M20" s="23"/>
      <c r="P20" s="23"/>
    </row>
    <row r="21" spans="1:24">
      <c r="H21" s="4"/>
      <c r="L21" s="4"/>
    </row>
    <row r="22" spans="1:24">
      <c r="L22" s="4"/>
    </row>
    <row r="30" spans="1:24">
      <c r="H30" s="11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20" xr:uid="{00000000-0002-0000-0A00-000000000000}">
      <formula1>israel_abroad</formula1>
    </dataValidation>
    <dataValidation type="list" allowBlank="1" showInputMessage="1" showErrorMessage="1" sqref="P2:P20" xr:uid="{00000000-0002-0000-0A00-000001000000}">
      <formula1>Holding_interest</formula1>
    </dataValidation>
    <dataValidation type="list" allowBlank="1" showInputMessage="1" showErrorMessage="1" sqref="N2:N19" xr:uid="{00000000-0002-0000-0A00-000002000000}">
      <formula1>Underlying_Asset</formula1>
    </dataValidation>
    <dataValidation type="list" allowBlank="1" showInputMessage="1" showErrorMessage="1" sqref="K2:K20" xr:uid="{00000000-0002-0000-0A00-000003000000}">
      <formula1>Country_list</formula1>
    </dataValidation>
    <dataValidation type="list" allowBlank="1" showInputMessage="1" showErrorMessage="1" sqref="E2:E20" xr:uid="{00000000-0002-0000-0A00-000004000000}">
      <formula1>Issuer_Type_TFunds</formula1>
    </dataValidation>
    <dataValidation type="list" allowBlank="1" showInputMessage="1" showErrorMessage="1" sqref="H2:H20" xr:uid="{00000000-0002-0000-0A00-000005000000}">
      <formula1>Security_ID_Number_Type</formula1>
    </dataValidation>
    <dataValidation type="list" allowBlank="1" showInputMessage="1" showErrorMessage="1" sqref="M2:M20" xr:uid="{00000000-0002-0000-0A00-000006000000}">
      <formula1>Industry_Sector</formula1>
    </dataValidation>
    <dataValidation type="list" allowBlank="1" showInputMessage="1" showErrorMessage="1" sqref="L2:L20" xr:uid="{00000000-0002-0000-0A00-000007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A00-000008000000}">
          <x14:formula1>
            <xm:f>'אפשרויות בחירה'!$C$901:$C$905</xm:f>
          </x14:formula1>
          <xm:sqref>I2:I20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3"/>
  <dimension ref="A1:T22"/>
  <sheetViews>
    <sheetView rightToLeft="1" zoomScale="70" zoomScaleNormal="70" workbookViewId="0"/>
  </sheetViews>
  <sheetFormatPr defaultColWidth="9" defaultRowHeight="14.25"/>
  <cols>
    <col min="1" max="4" width="11.625" style="2" customWidth="1"/>
    <col min="5" max="5" width="11.625" style="4" customWidth="1"/>
    <col min="6" max="20" width="11.625" style="2" customWidth="1"/>
    <col min="21" max="21" width="9" style="2" customWidth="1"/>
    <col min="22" max="16384" width="9" style="2"/>
  </cols>
  <sheetData>
    <row r="1" spans="1:20" ht="66.75" customHeight="1">
      <c r="A1" s="22" t="s">
        <v>0</v>
      </c>
      <c r="B1" s="22" t="s">
        <v>1</v>
      </c>
      <c r="C1" s="22" t="s">
        <v>2</v>
      </c>
      <c r="D1" s="22" t="s">
        <v>105</v>
      </c>
      <c r="E1" s="22" t="s">
        <v>106</v>
      </c>
      <c r="F1" s="22" t="s">
        <v>3</v>
      </c>
      <c r="G1" s="22" t="s">
        <v>4</v>
      </c>
      <c r="H1" s="22" t="s">
        <v>107</v>
      </c>
      <c r="I1" s="22" t="s">
        <v>6</v>
      </c>
      <c r="J1" s="22" t="s">
        <v>7</v>
      </c>
      <c r="K1" s="22" t="s">
        <v>8</v>
      </c>
      <c r="L1" s="22" t="s">
        <v>131</v>
      </c>
      <c r="M1" s="22" t="s">
        <v>84</v>
      </c>
      <c r="N1" s="22" t="s">
        <v>11</v>
      </c>
      <c r="O1" s="22" t="s">
        <v>17</v>
      </c>
      <c r="P1" s="22" t="s">
        <v>18</v>
      </c>
      <c r="Q1" s="22" t="s">
        <v>19</v>
      </c>
      <c r="R1" s="22" t="s">
        <v>20</v>
      </c>
      <c r="S1" s="22" t="s">
        <v>24</v>
      </c>
      <c r="T1" s="22" t="s">
        <v>25</v>
      </c>
    </row>
    <row r="2" spans="1:20">
      <c r="A2" s="23"/>
      <c r="B2" s="23"/>
      <c r="E2" s="21"/>
      <c r="F2" s="23"/>
      <c r="G2" s="23"/>
      <c r="H2" s="21"/>
      <c r="I2" s="21"/>
      <c r="J2" s="21"/>
      <c r="K2" s="21"/>
      <c r="L2" s="23"/>
      <c r="M2" s="23"/>
      <c r="N2" s="21"/>
      <c r="O2" s="23"/>
      <c r="P2" s="23"/>
      <c r="Q2" s="23"/>
      <c r="R2" s="23"/>
      <c r="S2" s="23"/>
      <c r="T2" s="23"/>
    </row>
    <row r="3" spans="1:20">
      <c r="A3" s="23"/>
      <c r="B3" s="23"/>
      <c r="E3" s="21"/>
      <c r="F3" s="23"/>
      <c r="G3" s="23"/>
      <c r="H3" s="21"/>
      <c r="I3" s="21"/>
      <c r="J3" s="21"/>
      <c r="K3" s="21"/>
      <c r="L3" s="23"/>
      <c r="M3" s="23"/>
      <c r="N3" s="21"/>
      <c r="O3" s="23"/>
      <c r="P3" s="23"/>
      <c r="Q3" s="23"/>
      <c r="R3" s="23"/>
      <c r="S3" s="23"/>
      <c r="T3" s="23"/>
    </row>
    <row r="4" spans="1:20">
      <c r="A4" s="23"/>
      <c r="B4" s="23"/>
      <c r="E4" s="21"/>
      <c r="F4" s="23"/>
      <c r="G4" s="23"/>
      <c r="H4" s="21"/>
      <c r="I4" s="21"/>
      <c r="J4" s="21"/>
      <c r="K4" s="21"/>
      <c r="L4" s="23"/>
      <c r="M4" s="23"/>
      <c r="N4" s="21"/>
      <c r="O4" s="23"/>
      <c r="P4" s="23"/>
      <c r="Q4" s="23"/>
      <c r="R4" s="23"/>
      <c r="S4" s="23"/>
      <c r="T4" s="23"/>
    </row>
    <row r="5" spans="1:20">
      <c r="A5" s="23"/>
      <c r="B5" s="23"/>
      <c r="E5" s="21"/>
      <c r="F5" s="23"/>
      <c r="G5" s="23"/>
      <c r="H5" s="21"/>
      <c r="I5" s="21"/>
      <c r="J5" s="21"/>
      <c r="K5" s="21"/>
      <c r="L5" s="23"/>
      <c r="M5" s="23"/>
      <c r="N5" s="21"/>
      <c r="O5" s="23"/>
      <c r="P5" s="23"/>
      <c r="Q5" s="23"/>
      <c r="R5" s="23"/>
      <c r="S5" s="23"/>
      <c r="T5" s="23"/>
    </row>
    <row r="6" spans="1:20">
      <c r="A6" s="23"/>
      <c r="B6" s="23"/>
      <c r="E6" s="21"/>
      <c r="F6" s="23"/>
      <c r="G6" s="23"/>
      <c r="H6" s="21"/>
      <c r="I6" s="21"/>
      <c r="J6" s="21"/>
      <c r="K6" s="21"/>
      <c r="L6" s="23"/>
      <c r="M6" s="23"/>
      <c r="N6" s="21"/>
      <c r="O6" s="23"/>
      <c r="P6" s="23"/>
      <c r="Q6" s="23"/>
      <c r="R6" s="23"/>
      <c r="S6" s="23"/>
      <c r="T6" s="23"/>
    </row>
    <row r="7" spans="1:20">
      <c r="A7" s="23"/>
      <c r="B7" s="23"/>
      <c r="E7" s="21"/>
      <c r="F7" s="23"/>
      <c r="G7" s="23"/>
      <c r="H7" s="21"/>
      <c r="I7" s="21"/>
      <c r="J7" s="21"/>
      <c r="K7" s="21"/>
      <c r="L7" s="23"/>
      <c r="M7" s="23"/>
      <c r="N7" s="21"/>
      <c r="O7" s="23"/>
      <c r="P7" s="23"/>
      <c r="Q7" s="23"/>
      <c r="R7" s="23"/>
      <c r="S7" s="23"/>
      <c r="T7" s="23"/>
    </row>
    <row r="8" spans="1:20">
      <c r="A8" s="23"/>
      <c r="B8" s="23"/>
      <c r="E8" s="21"/>
      <c r="F8" s="23"/>
      <c r="G8" s="23"/>
      <c r="H8" s="21"/>
      <c r="I8" s="21"/>
      <c r="J8" s="21"/>
      <c r="K8" s="21"/>
      <c r="L8" s="23"/>
      <c r="M8" s="23"/>
      <c r="N8" s="21"/>
      <c r="O8" s="23"/>
      <c r="P8" s="23"/>
      <c r="Q8" s="23"/>
      <c r="R8" s="23"/>
      <c r="S8" s="23"/>
      <c r="T8" s="23"/>
    </row>
    <row r="9" spans="1:20">
      <c r="A9" s="23"/>
      <c r="B9" s="23"/>
      <c r="E9" s="21"/>
      <c r="F9" s="23"/>
      <c r="G9" s="23"/>
      <c r="H9" s="21"/>
      <c r="I9" s="21"/>
      <c r="J9" s="21"/>
      <c r="K9" s="21"/>
      <c r="L9" s="23"/>
      <c r="M9" s="23"/>
      <c r="N9" s="21"/>
      <c r="O9" s="23"/>
      <c r="P9" s="23"/>
      <c r="Q9" s="23"/>
      <c r="R9" s="23"/>
      <c r="S9" s="23"/>
      <c r="T9" s="23"/>
    </row>
    <row r="10" spans="1:20">
      <c r="A10" s="23"/>
      <c r="B10" s="23"/>
      <c r="E10" s="21"/>
      <c r="F10" s="23"/>
      <c r="G10" s="23"/>
      <c r="H10" s="21"/>
      <c r="I10" s="21"/>
      <c r="J10" s="21"/>
      <c r="K10" s="21"/>
      <c r="L10" s="23"/>
      <c r="M10" s="23"/>
      <c r="N10" s="21"/>
      <c r="O10" s="23"/>
      <c r="P10" s="23"/>
      <c r="Q10" s="23"/>
      <c r="R10" s="23"/>
      <c r="S10" s="23"/>
      <c r="T10" s="23"/>
    </row>
    <row r="11" spans="1:20">
      <c r="A11" s="23"/>
      <c r="B11" s="23"/>
      <c r="E11" s="21"/>
      <c r="F11" s="23"/>
      <c r="G11" s="23"/>
      <c r="H11" s="21"/>
      <c r="I11" s="21"/>
      <c r="J11" s="21"/>
      <c r="K11" s="21"/>
      <c r="L11" s="23"/>
      <c r="M11" s="23"/>
      <c r="N11" s="21"/>
      <c r="O11" s="23"/>
      <c r="P11" s="23"/>
      <c r="Q11" s="23"/>
      <c r="R11" s="23"/>
      <c r="S11" s="23"/>
      <c r="T11" s="23"/>
    </row>
    <row r="12" spans="1:20">
      <c r="A12" s="23"/>
      <c r="B12" s="23"/>
      <c r="E12" s="21"/>
      <c r="F12" s="23"/>
      <c r="G12" s="23"/>
      <c r="H12" s="21"/>
      <c r="I12" s="21"/>
      <c r="J12" s="21"/>
      <c r="K12" s="21"/>
      <c r="L12" s="23"/>
      <c r="M12" s="23"/>
      <c r="N12" s="21"/>
      <c r="O12" s="23"/>
      <c r="P12" s="23"/>
      <c r="Q12" s="23"/>
      <c r="R12" s="23"/>
      <c r="S12" s="23"/>
      <c r="T12" s="23"/>
    </row>
    <row r="13" spans="1:20">
      <c r="A13" s="23"/>
      <c r="B13" s="23"/>
      <c r="E13" s="21"/>
      <c r="F13" s="23"/>
      <c r="G13" s="23"/>
      <c r="H13" s="21"/>
      <c r="I13" s="21"/>
      <c r="J13" s="21"/>
      <c r="K13" s="21"/>
      <c r="L13" s="23"/>
      <c r="M13" s="23"/>
      <c r="N13" s="21"/>
      <c r="O13" s="23"/>
      <c r="P13" s="23"/>
      <c r="Q13" s="23"/>
      <c r="R13" s="23"/>
      <c r="S13" s="23"/>
      <c r="T13" s="23"/>
    </row>
    <row r="14" spans="1:20">
      <c r="A14" s="23"/>
      <c r="B14" s="23"/>
      <c r="E14" s="21"/>
      <c r="F14" s="23"/>
      <c r="G14" s="23"/>
      <c r="H14" s="21"/>
      <c r="I14" s="21"/>
      <c r="J14" s="21"/>
      <c r="K14" s="21"/>
      <c r="L14" s="23"/>
      <c r="M14" s="23"/>
      <c r="N14" s="21"/>
      <c r="O14" s="23"/>
      <c r="P14" s="23"/>
      <c r="Q14" s="23"/>
      <c r="R14" s="23"/>
      <c r="S14" s="23"/>
      <c r="T14" s="23"/>
    </row>
    <row r="15" spans="1:20">
      <c r="A15" s="23"/>
      <c r="B15" s="23"/>
      <c r="E15" s="21"/>
      <c r="F15" s="23"/>
      <c r="G15" s="23"/>
      <c r="H15" s="21"/>
      <c r="I15" s="21"/>
      <c r="J15" s="21"/>
      <c r="K15" s="21"/>
      <c r="L15" s="23"/>
      <c r="M15" s="23"/>
      <c r="N15" s="21"/>
      <c r="O15" s="23"/>
      <c r="P15" s="23"/>
      <c r="Q15" s="23"/>
      <c r="R15" s="23"/>
      <c r="S15" s="23"/>
      <c r="T15" s="23"/>
    </row>
    <row r="16" spans="1:20">
      <c r="A16" s="23"/>
      <c r="B16" s="23"/>
      <c r="E16" s="21"/>
      <c r="F16" s="23"/>
      <c r="G16" s="23"/>
      <c r="H16" s="21"/>
      <c r="I16" s="21"/>
      <c r="J16" s="21"/>
      <c r="K16" s="21"/>
      <c r="L16" s="23"/>
      <c r="M16" s="23"/>
      <c r="N16" s="21"/>
      <c r="O16" s="23"/>
      <c r="P16" s="23"/>
      <c r="Q16" s="23"/>
      <c r="R16" s="23"/>
      <c r="S16" s="23"/>
      <c r="T16" s="23"/>
    </row>
    <row r="17" spans="1:20">
      <c r="A17" s="23"/>
      <c r="B17" s="23"/>
      <c r="E17" s="21"/>
      <c r="F17" s="23"/>
      <c r="G17" s="23"/>
      <c r="H17" s="21"/>
      <c r="I17" s="21"/>
      <c r="J17" s="21"/>
      <c r="K17" s="21"/>
      <c r="L17" s="23"/>
      <c r="M17" s="23"/>
      <c r="N17" s="21"/>
      <c r="O17" s="23"/>
      <c r="P17" s="23"/>
      <c r="Q17" s="23"/>
      <c r="R17" s="23"/>
      <c r="S17" s="23"/>
      <c r="T17" s="23"/>
    </row>
    <row r="18" spans="1:20">
      <c r="A18" s="23"/>
      <c r="B18" s="23"/>
      <c r="E18" s="21"/>
      <c r="F18" s="23"/>
      <c r="G18" s="23"/>
      <c r="H18" s="21"/>
      <c r="I18" s="21"/>
      <c r="J18" s="21"/>
      <c r="K18" s="21"/>
      <c r="L18" s="23"/>
      <c r="M18" s="23"/>
      <c r="N18" s="21"/>
      <c r="O18" s="23"/>
      <c r="P18" s="23"/>
      <c r="Q18" s="23"/>
      <c r="R18" s="23"/>
      <c r="S18" s="23"/>
      <c r="T18" s="23"/>
    </row>
    <row r="19" spans="1:20">
      <c r="A19" s="23"/>
      <c r="B19" s="23"/>
      <c r="E19" s="21"/>
      <c r="F19" s="23"/>
      <c r="G19" s="23"/>
      <c r="H19" s="21"/>
      <c r="I19" s="21"/>
      <c r="J19" s="21"/>
      <c r="K19" s="21"/>
      <c r="L19" s="23"/>
      <c r="M19" s="23"/>
      <c r="N19" s="21"/>
      <c r="O19" s="23"/>
      <c r="P19" s="23"/>
      <c r="Q19" s="23"/>
      <c r="R19" s="23"/>
      <c r="S19" s="23"/>
      <c r="T19" s="23"/>
    </row>
    <row r="20" spans="1:20">
      <c r="E20" s="21"/>
      <c r="H20" s="21"/>
      <c r="J20" s="21"/>
      <c r="K20" s="21"/>
      <c r="L20" s="23"/>
      <c r="M20" s="23"/>
    </row>
    <row r="21" spans="1:20">
      <c r="H21" s="4"/>
      <c r="K21" s="4"/>
    </row>
    <row r="22" spans="1:20">
      <c r="K22" s="4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7">
    <dataValidation type="list" allowBlank="1" showInputMessage="1" showErrorMessage="1" sqref="I2:I19" xr:uid="{00000000-0002-0000-0B00-000000000000}">
      <formula1>israel_abroad</formula1>
    </dataValidation>
    <dataValidation type="list" allowBlank="1" showInputMessage="1" showErrorMessage="1" sqref="M2:M20" xr:uid="{00000000-0002-0000-0B00-000001000000}">
      <formula1>Holding_interest</formula1>
    </dataValidation>
    <dataValidation type="list" allowBlank="1" showInputMessage="1" showErrorMessage="1" sqref="L2:L20" xr:uid="{00000000-0002-0000-0B00-000002000000}">
      <formula1>Underlying_Asset</formula1>
    </dataValidation>
    <dataValidation type="list" allowBlank="1" showInputMessage="1" showErrorMessage="1" sqref="J2:J20" xr:uid="{00000000-0002-0000-0B00-000003000000}">
      <formula1>Country_list</formula1>
    </dataValidation>
    <dataValidation type="list" allowBlank="1" showInputMessage="1" showErrorMessage="1" sqref="E2:E20" xr:uid="{00000000-0002-0000-0B00-000004000000}">
      <formula1>Issuer_Type_TFunds</formula1>
    </dataValidation>
    <dataValidation type="list" allowBlank="1" showInputMessage="1" showErrorMessage="1" sqref="H2:H20" xr:uid="{00000000-0002-0000-0B00-000005000000}">
      <formula1>Security_ID_Number_Type</formula1>
    </dataValidation>
    <dataValidation type="list" allowBlank="1" showInputMessage="1" showErrorMessage="1" sqref="K2:K20" xr:uid="{00000000-0002-0000-0B00-000006000000}">
      <formula1>Stock_Exchange</formula1>
    </dataValidation>
  </dataValidations>
  <pageMargins left="0.7" right="0.7" top="0.75" bottom="0.75" header="0.3" footer="0.3"/>
  <pageSetup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4"/>
  <dimension ref="A1:AB22"/>
  <sheetViews>
    <sheetView rightToLeft="1" zoomScale="70" zoomScaleNormal="70" workbookViewId="0">
      <selection activeCell="A2" sqref="A2"/>
    </sheetView>
  </sheetViews>
  <sheetFormatPr defaultColWidth="9" defaultRowHeight="14.25"/>
  <cols>
    <col min="1" max="4" width="11.625" style="2" customWidth="1"/>
    <col min="5" max="5" width="11.625" style="4" customWidth="1"/>
    <col min="6" max="16" width="11.625" style="2" customWidth="1"/>
    <col min="17" max="17" width="11.625" style="147" customWidth="1"/>
    <col min="18" max="28" width="11.625" style="2" customWidth="1"/>
    <col min="29" max="29" width="9" style="2" customWidth="1"/>
    <col min="30" max="16384" width="9" style="2"/>
  </cols>
  <sheetData>
    <row r="1" spans="1:28" ht="66.75" customHeight="1">
      <c r="A1" s="22" t="s">
        <v>0</v>
      </c>
      <c r="B1" s="22" t="s">
        <v>1</v>
      </c>
      <c r="C1" s="22" t="s">
        <v>2</v>
      </c>
      <c r="D1" s="22" t="s">
        <v>105</v>
      </c>
      <c r="E1" s="22" t="s">
        <v>106</v>
      </c>
      <c r="F1" s="22" t="s">
        <v>3</v>
      </c>
      <c r="G1" s="22" t="s">
        <v>4</v>
      </c>
      <c r="H1" s="22" t="s">
        <v>107</v>
      </c>
      <c r="I1" s="22" t="s">
        <v>5</v>
      </c>
      <c r="J1" s="22" t="s">
        <v>6</v>
      </c>
      <c r="K1" s="22" t="s">
        <v>7</v>
      </c>
      <c r="L1" s="22" t="s">
        <v>286</v>
      </c>
      <c r="M1" s="22" t="s">
        <v>8</v>
      </c>
      <c r="N1" s="22" t="s">
        <v>131</v>
      </c>
      <c r="O1" s="22" t="s">
        <v>84</v>
      </c>
      <c r="P1" s="22" t="s">
        <v>12</v>
      </c>
      <c r="Q1" s="145" t="s">
        <v>14</v>
      </c>
      <c r="R1" s="22" t="s">
        <v>15</v>
      </c>
      <c r="S1" s="22" t="s">
        <v>9</v>
      </c>
      <c r="T1" s="22" t="s">
        <v>10</v>
      </c>
      <c r="U1" s="22" t="s">
        <v>132</v>
      </c>
      <c r="V1" s="22" t="s">
        <v>11</v>
      </c>
      <c r="W1" s="22" t="s">
        <v>17</v>
      </c>
      <c r="X1" s="22" t="s">
        <v>18</v>
      </c>
      <c r="Y1" s="22" t="s">
        <v>19</v>
      </c>
      <c r="Z1" s="22" t="s">
        <v>20</v>
      </c>
      <c r="AA1" s="22" t="s">
        <v>24</v>
      </c>
      <c r="AB1" s="22" t="s">
        <v>25</v>
      </c>
    </row>
    <row r="2" spans="1:28">
      <c r="A2" s="23"/>
      <c r="B2" s="23"/>
      <c r="C2" s="23"/>
      <c r="D2" s="23"/>
      <c r="E2" s="21"/>
      <c r="F2" s="23"/>
      <c r="G2" s="23"/>
      <c r="H2" s="21"/>
      <c r="I2" s="23"/>
      <c r="J2" s="21"/>
      <c r="K2" s="21"/>
      <c r="L2" s="23"/>
      <c r="M2" s="21"/>
      <c r="N2" s="23"/>
      <c r="O2" s="23"/>
      <c r="P2" s="23"/>
      <c r="Q2" s="150"/>
      <c r="R2" s="23"/>
      <c r="S2" s="23"/>
      <c r="T2" s="23"/>
      <c r="U2" s="23"/>
      <c r="V2" s="21"/>
      <c r="W2" s="23"/>
      <c r="X2" s="23"/>
      <c r="Y2" s="23"/>
      <c r="Z2" s="23"/>
      <c r="AA2" s="23"/>
      <c r="AB2" s="23"/>
    </row>
    <row r="3" spans="1:28">
      <c r="A3" s="23"/>
      <c r="B3" s="23"/>
      <c r="C3" s="23"/>
      <c r="D3" s="23"/>
      <c r="E3" s="21"/>
      <c r="F3" s="23"/>
      <c r="G3" s="23"/>
      <c r="H3" s="21"/>
      <c r="I3" s="23"/>
      <c r="J3" s="21"/>
      <c r="K3" s="21"/>
      <c r="L3" s="23"/>
      <c r="M3" s="21"/>
      <c r="N3" s="23"/>
      <c r="O3" s="23"/>
      <c r="P3" s="23"/>
      <c r="Q3" s="150"/>
      <c r="R3" s="23"/>
      <c r="S3" s="23"/>
      <c r="T3" s="23"/>
      <c r="U3" s="23"/>
      <c r="V3" s="21"/>
      <c r="W3" s="23"/>
      <c r="X3" s="23"/>
      <c r="Y3" s="23"/>
      <c r="Z3" s="23"/>
      <c r="AA3" s="23"/>
      <c r="AB3" s="23"/>
    </row>
    <row r="4" spans="1:28">
      <c r="A4" s="23"/>
      <c r="B4" s="23"/>
      <c r="C4" s="23"/>
      <c r="D4" s="23"/>
      <c r="E4" s="21"/>
      <c r="F4" s="23"/>
      <c r="G4" s="23"/>
      <c r="H4" s="21"/>
      <c r="I4" s="23"/>
      <c r="J4" s="21"/>
      <c r="K4" s="21"/>
      <c r="L4" s="23"/>
      <c r="M4" s="21"/>
      <c r="N4" s="23"/>
      <c r="O4" s="23"/>
      <c r="P4" s="23"/>
      <c r="Q4" s="150"/>
      <c r="R4" s="23"/>
      <c r="S4" s="23"/>
      <c r="T4" s="23"/>
      <c r="U4" s="23"/>
      <c r="V4" s="21"/>
      <c r="W4" s="23"/>
      <c r="X4" s="23"/>
      <c r="Y4" s="23"/>
      <c r="Z4" s="23"/>
      <c r="AA4" s="23"/>
      <c r="AB4" s="23"/>
    </row>
    <row r="5" spans="1:28">
      <c r="A5" s="23"/>
      <c r="B5" s="23"/>
      <c r="C5" s="23"/>
      <c r="D5" s="23"/>
      <c r="E5" s="21"/>
      <c r="F5" s="23"/>
      <c r="G5" s="23"/>
      <c r="H5" s="21"/>
      <c r="I5" s="23"/>
      <c r="J5" s="21"/>
      <c r="K5" s="21"/>
      <c r="L5" s="23"/>
      <c r="M5" s="21"/>
      <c r="N5" s="23"/>
      <c r="O5" s="23"/>
      <c r="P5" s="23"/>
      <c r="Q5" s="150"/>
      <c r="R5" s="23"/>
      <c r="S5" s="23"/>
      <c r="T5" s="23"/>
      <c r="U5" s="23"/>
      <c r="V5" s="21"/>
      <c r="W5" s="23"/>
      <c r="X5" s="23"/>
      <c r="Y5" s="23"/>
      <c r="Z5" s="23"/>
      <c r="AA5" s="23"/>
      <c r="AB5" s="23"/>
    </row>
    <row r="6" spans="1:28">
      <c r="A6" s="23"/>
      <c r="B6" s="23"/>
      <c r="C6" s="23"/>
      <c r="D6" s="23"/>
      <c r="E6" s="21"/>
      <c r="F6" s="23"/>
      <c r="G6" s="23"/>
      <c r="H6" s="21"/>
      <c r="I6" s="23"/>
      <c r="J6" s="21"/>
      <c r="K6" s="21"/>
      <c r="L6" s="23"/>
      <c r="M6" s="21"/>
      <c r="N6" s="23"/>
      <c r="O6" s="23"/>
      <c r="P6" s="23"/>
      <c r="Q6" s="150"/>
      <c r="R6" s="23"/>
      <c r="S6" s="23"/>
      <c r="T6" s="23"/>
      <c r="U6" s="23"/>
      <c r="V6" s="21"/>
      <c r="W6" s="23"/>
      <c r="X6" s="23"/>
      <c r="Y6" s="23"/>
      <c r="Z6" s="23"/>
      <c r="AA6" s="23"/>
      <c r="AB6" s="23"/>
    </row>
    <row r="7" spans="1:28">
      <c r="A7" s="23"/>
      <c r="B7" s="23"/>
      <c r="C7" s="23"/>
      <c r="D7" s="23"/>
      <c r="E7" s="21"/>
      <c r="F7" s="23"/>
      <c r="G7" s="23"/>
      <c r="H7" s="21"/>
      <c r="I7" s="23"/>
      <c r="J7" s="21"/>
      <c r="K7" s="21"/>
      <c r="L7" s="23"/>
      <c r="M7" s="21"/>
      <c r="N7" s="23"/>
      <c r="O7" s="23"/>
      <c r="P7" s="23"/>
      <c r="Q7" s="150"/>
      <c r="R7" s="23"/>
      <c r="S7" s="23"/>
      <c r="T7" s="23"/>
      <c r="U7" s="23"/>
      <c r="V7" s="21"/>
      <c r="W7" s="23"/>
      <c r="X7" s="23"/>
      <c r="Y7" s="23"/>
      <c r="Z7" s="23"/>
      <c r="AA7" s="23"/>
      <c r="AB7" s="23"/>
    </row>
    <row r="8" spans="1:28">
      <c r="A8" s="23"/>
      <c r="B8" s="23"/>
      <c r="C8" s="23"/>
      <c r="D8" s="23"/>
      <c r="E8" s="21"/>
      <c r="F8" s="23"/>
      <c r="G8" s="23"/>
      <c r="H8" s="21"/>
      <c r="I8" s="23"/>
      <c r="J8" s="21"/>
      <c r="K8" s="21"/>
      <c r="L8" s="23"/>
      <c r="M8" s="21"/>
      <c r="N8" s="23"/>
      <c r="O8" s="23"/>
      <c r="P8" s="23"/>
      <c r="Q8" s="150"/>
      <c r="R8" s="23"/>
      <c r="S8" s="23"/>
      <c r="T8" s="23"/>
      <c r="U8" s="23"/>
      <c r="V8" s="21"/>
      <c r="W8" s="23"/>
      <c r="X8" s="23"/>
      <c r="Y8" s="23"/>
      <c r="Z8" s="23"/>
      <c r="AA8" s="23"/>
      <c r="AB8" s="23"/>
    </row>
    <row r="9" spans="1:28">
      <c r="A9" s="23"/>
      <c r="B9" s="23"/>
      <c r="C9" s="23"/>
      <c r="D9" s="23"/>
      <c r="E9" s="21"/>
      <c r="F9" s="23"/>
      <c r="G9" s="23"/>
      <c r="H9" s="21"/>
      <c r="I9" s="23"/>
      <c r="J9" s="21"/>
      <c r="K9" s="21"/>
      <c r="L9" s="23"/>
      <c r="M9" s="21"/>
      <c r="N9" s="23"/>
      <c r="O9" s="23"/>
      <c r="P9" s="23"/>
      <c r="Q9" s="150"/>
      <c r="R9" s="23"/>
      <c r="S9" s="23"/>
      <c r="T9" s="23"/>
      <c r="U9" s="23"/>
      <c r="V9" s="21"/>
      <c r="W9" s="23"/>
      <c r="X9" s="23"/>
      <c r="Y9" s="23"/>
      <c r="Z9" s="23"/>
      <c r="AA9" s="23"/>
      <c r="AB9" s="23"/>
    </row>
    <row r="10" spans="1:28">
      <c r="A10" s="23"/>
      <c r="B10" s="23"/>
      <c r="C10" s="23"/>
      <c r="D10" s="23"/>
      <c r="E10" s="21"/>
      <c r="F10" s="23"/>
      <c r="G10" s="23"/>
      <c r="H10" s="21"/>
      <c r="I10" s="23"/>
      <c r="J10" s="21"/>
      <c r="K10" s="21"/>
      <c r="L10" s="23"/>
      <c r="M10" s="21"/>
      <c r="N10" s="23"/>
      <c r="O10" s="23"/>
      <c r="P10" s="23"/>
      <c r="Q10" s="150"/>
      <c r="R10" s="23"/>
      <c r="S10" s="23"/>
      <c r="T10" s="23"/>
      <c r="U10" s="23"/>
      <c r="V10" s="21"/>
      <c r="W10" s="23"/>
      <c r="X10" s="23"/>
      <c r="Y10" s="23"/>
      <c r="Z10" s="23"/>
      <c r="AA10" s="23"/>
      <c r="AB10" s="23"/>
    </row>
    <row r="11" spans="1:28">
      <c r="A11" s="23"/>
      <c r="B11" s="23"/>
      <c r="C11" s="23"/>
      <c r="D11" s="23"/>
      <c r="E11" s="21"/>
      <c r="F11" s="23"/>
      <c r="G11" s="23"/>
      <c r="H11" s="21"/>
      <c r="I11" s="23"/>
      <c r="J11" s="21"/>
      <c r="K11" s="21"/>
      <c r="L11" s="23"/>
      <c r="M11" s="21"/>
      <c r="N11" s="23"/>
      <c r="O11" s="23"/>
      <c r="P11" s="23"/>
      <c r="Q11" s="150"/>
      <c r="R11" s="23"/>
      <c r="S11" s="23"/>
      <c r="T11" s="23"/>
      <c r="U11" s="23"/>
      <c r="V11" s="21"/>
      <c r="W11" s="23"/>
      <c r="X11" s="23"/>
      <c r="Y11" s="23"/>
      <c r="Z11" s="23"/>
      <c r="AA11" s="23"/>
      <c r="AB11" s="23"/>
    </row>
    <row r="12" spans="1:28">
      <c r="A12" s="23"/>
      <c r="B12" s="23"/>
      <c r="C12" s="23"/>
      <c r="D12" s="23"/>
      <c r="E12" s="21"/>
      <c r="F12" s="23"/>
      <c r="G12" s="23"/>
      <c r="H12" s="21"/>
      <c r="I12" s="23"/>
      <c r="J12" s="21"/>
      <c r="K12" s="21"/>
      <c r="L12" s="23"/>
      <c r="M12" s="21"/>
      <c r="N12" s="23"/>
      <c r="O12" s="23"/>
      <c r="P12" s="23"/>
      <c r="Q12" s="150"/>
      <c r="R12" s="23"/>
      <c r="S12" s="23"/>
      <c r="T12" s="23"/>
      <c r="U12" s="23"/>
      <c r="V12" s="21"/>
      <c r="W12" s="23"/>
      <c r="X12" s="23"/>
      <c r="Y12" s="23"/>
      <c r="Z12" s="23"/>
      <c r="AA12" s="23"/>
      <c r="AB12" s="23"/>
    </row>
    <row r="13" spans="1:28">
      <c r="A13" s="23"/>
      <c r="B13" s="23"/>
      <c r="C13" s="23"/>
      <c r="D13" s="23"/>
      <c r="E13" s="21"/>
      <c r="F13" s="23"/>
      <c r="G13" s="23"/>
      <c r="H13" s="21"/>
      <c r="I13" s="23"/>
      <c r="J13" s="21"/>
      <c r="K13" s="21"/>
      <c r="L13" s="23"/>
      <c r="M13" s="21"/>
      <c r="N13" s="23"/>
      <c r="O13" s="23"/>
      <c r="P13" s="23"/>
      <c r="Q13" s="150"/>
      <c r="R13" s="23"/>
      <c r="S13" s="23"/>
      <c r="T13" s="23"/>
      <c r="U13" s="23"/>
      <c r="V13" s="21"/>
      <c r="W13" s="23"/>
      <c r="X13" s="23"/>
      <c r="Y13" s="23"/>
      <c r="Z13" s="23"/>
      <c r="AA13" s="23"/>
      <c r="AB13" s="23"/>
    </row>
    <row r="14" spans="1:28">
      <c r="A14" s="23"/>
      <c r="B14" s="23"/>
      <c r="C14" s="23"/>
      <c r="D14" s="23"/>
      <c r="E14" s="21"/>
      <c r="F14" s="23"/>
      <c r="G14" s="23"/>
      <c r="H14" s="21"/>
      <c r="I14" s="23"/>
      <c r="J14" s="21"/>
      <c r="K14" s="21"/>
      <c r="L14" s="23"/>
      <c r="M14" s="21"/>
      <c r="N14" s="23"/>
      <c r="O14" s="23"/>
      <c r="P14" s="23"/>
      <c r="Q14" s="150"/>
      <c r="R14" s="23"/>
      <c r="S14" s="23"/>
      <c r="T14" s="23"/>
      <c r="U14" s="23"/>
      <c r="V14" s="21"/>
      <c r="W14" s="23"/>
      <c r="X14" s="23"/>
      <c r="Y14" s="23"/>
      <c r="Z14" s="23"/>
      <c r="AA14" s="23"/>
      <c r="AB14" s="23"/>
    </row>
    <row r="15" spans="1:28">
      <c r="A15" s="23"/>
      <c r="B15" s="23"/>
      <c r="C15" s="23"/>
      <c r="D15" s="23"/>
      <c r="E15" s="21"/>
      <c r="F15" s="23"/>
      <c r="G15" s="23"/>
      <c r="H15" s="21"/>
      <c r="I15" s="23"/>
      <c r="J15" s="21"/>
      <c r="K15" s="21"/>
      <c r="L15" s="23"/>
      <c r="M15" s="21"/>
      <c r="N15" s="23"/>
      <c r="O15" s="23"/>
      <c r="P15" s="23"/>
      <c r="Q15" s="150"/>
      <c r="R15" s="23"/>
      <c r="S15" s="23"/>
      <c r="T15" s="23"/>
      <c r="U15" s="23"/>
      <c r="V15" s="21"/>
      <c r="W15" s="23"/>
      <c r="X15" s="23"/>
      <c r="Y15" s="23"/>
      <c r="Z15" s="23"/>
      <c r="AA15" s="23"/>
      <c r="AB15" s="23"/>
    </row>
    <row r="16" spans="1:28">
      <c r="A16" s="23"/>
      <c r="B16" s="23"/>
      <c r="C16" s="23"/>
      <c r="D16" s="23"/>
      <c r="E16" s="21"/>
      <c r="F16" s="23"/>
      <c r="G16" s="23"/>
      <c r="H16" s="21"/>
      <c r="I16" s="23"/>
      <c r="J16" s="21"/>
      <c r="K16" s="21"/>
      <c r="L16" s="23"/>
      <c r="M16" s="21"/>
      <c r="N16" s="23"/>
      <c r="O16" s="23"/>
      <c r="P16" s="23"/>
      <c r="Q16" s="150"/>
      <c r="R16" s="23"/>
      <c r="S16" s="23"/>
      <c r="T16" s="23"/>
      <c r="U16" s="23"/>
      <c r="V16" s="21"/>
      <c r="W16" s="23"/>
      <c r="X16" s="23"/>
      <c r="Y16" s="23"/>
      <c r="Z16" s="23"/>
      <c r="AA16" s="23"/>
      <c r="AB16" s="23"/>
    </row>
    <row r="17" spans="1:28">
      <c r="A17" s="23"/>
      <c r="B17" s="23"/>
      <c r="C17" s="23"/>
      <c r="D17" s="23"/>
      <c r="E17" s="21"/>
      <c r="F17" s="23"/>
      <c r="G17" s="23"/>
      <c r="H17" s="21"/>
      <c r="I17" s="23"/>
      <c r="J17" s="21"/>
      <c r="K17" s="21"/>
      <c r="L17" s="23"/>
      <c r="M17" s="21"/>
      <c r="N17" s="23"/>
      <c r="O17" s="23"/>
      <c r="P17" s="23"/>
      <c r="Q17" s="150"/>
      <c r="R17" s="23"/>
      <c r="S17" s="23"/>
      <c r="T17" s="23"/>
      <c r="U17" s="23"/>
      <c r="V17" s="21"/>
      <c r="W17" s="23"/>
      <c r="X17" s="23"/>
      <c r="Y17" s="23"/>
      <c r="Z17" s="23"/>
      <c r="AA17" s="23"/>
      <c r="AB17" s="23"/>
    </row>
    <row r="18" spans="1:28">
      <c r="A18" s="23"/>
      <c r="B18" s="23"/>
      <c r="C18" s="23"/>
      <c r="D18" s="23"/>
      <c r="E18" s="21"/>
      <c r="F18" s="23"/>
      <c r="G18" s="23"/>
      <c r="H18" s="21"/>
      <c r="I18" s="23"/>
      <c r="J18" s="21"/>
      <c r="K18" s="21"/>
      <c r="L18" s="23"/>
      <c r="M18" s="21"/>
      <c r="N18" s="23"/>
      <c r="O18" s="23"/>
      <c r="P18" s="23"/>
      <c r="Q18" s="150"/>
      <c r="R18" s="23"/>
      <c r="S18" s="23"/>
      <c r="T18" s="23"/>
      <c r="U18" s="23"/>
      <c r="V18" s="21"/>
      <c r="W18" s="23"/>
      <c r="X18" s="23"/>
      <c r="Y18" s="23"/>
      <c r="Z18" s="23"/>
      <c r="AA18" s="23"/>
      <c r="AB18" s="23"/>
    </row>
    <row r="19" spans="1:28">
      <c r="A19" s="23"/>
      <c r="B19" s="23"/>
      <c r="C19" s="23"/>
      <c r="D19" s="23"/>
      <c r="E19" s="21"/>
      <c r="F19" s="23"/>
      <c r="G19" s="23"/>
      <c r="H19" s="21"/>
      <c r="I19" s="23"/>
      <c r="J19" s="21"/>
      <c r="K19" s="21"/>
      <c r="L19" s="23"/>
      <c r="M19" s="21"/>
      <c r="N19" s="23"/>
      <c r="O19" s="23"/>
      <c r="P19" s="23"/>
      <c r="Q19" s="150"/>
      <c r="R19" s="23"/>
      <c r="S19" s="23"/>
      <c r="T19" s="23"/>
      <c r="U19" s="23"/>
      <c r="V19" s="21"/>
      <c r="W19" s="23"/>
      <c r="X19" s="23"/>
      <c r="Y19" s="23"/>
      <c r="Z19" s="23"/>
      <c r="AA19" s="23"/>
      <c r="AB19" s="23"/>
    </row>
    <row r="20" spans="1:28">
      <c r="E20" s="21"/>
      <c r="H20" s="21"/>
      <c r="I20" s="23"/>
      <c r="J20" s="21"/>
      <c r="K20" s="21"/>
      <c r="L20" s="23"/>
      <c r="M20" s="21"/>
      <c r="N20" s="23"/>
      <c r="O20" s="23"/>
      <c r="T20" s="23"/>
      <c r="U20" s="23"/>
    </row>
    <row r="21" spans="1:28">
      <c r="H21" s="4"/>
      <c r="M21" s="4"/>
      <c r="N21" s="23"/>
    </row>
    <row r="22" spans="1:28">
      <c r="M22" s="4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0C00-000000000000}">
      <formula1>israel_abroad</formula1>
    </dataValidation>
    <dataValidation type="list" allowBlank="1" showInputMessage="1" showErrorMessage="1" sqref="O2:O20" xr:uid="{00000000-0002-0000-0C00-000001000000}">
      <formula1>Holding_interest</formula1>
    </dataValidation>
    <dataValidation type="list" allowBlank="1" showInputMessage="1" showErrorMessage="1" sqref="U2:U20" xr:uid="{00000000-0002-0000-0C00-000002000000}">
      <formula1>What_is_rated</formula1>
    </dataValidation>
    <dataValidation type="list" allowBlank="1" showInputMessage="1" showErrorMessage="1" sqref="T2:T20" xr:uid="{00000000-0002-0000-0C00-000003000000}">
      <formula1>Rating_Agency</formula1>
    </dataValidation>
    <dataValidation type="list" allowBlank="1" showInputMessage="1" showErrorMessage="1" sqref="K2:K20" xr:uid="{00000000-0002-0000-0C00-000004000000}">
      <formula1>Country_list</formula1>
    </dataValidation>
    <dataValidation type="list" allowBlank="1" showInputMessage="1" showErrorMessage="1" sqref="E2:E20" xr:uid="{00000000-0002-0000-0C00-000005000000}">
      <formula1>Issuer_Type_TFunds</formula1>
    </dataValidation>
    <dataValidation type="list" allowBlank="1" showInputMessage="1" showErrorMessage="1" sqref="N2:N21" xr:uid="{00000000-0002-0000-0C00-000006000000}">
      <formula1>Underlying_Asset_Structured</formula1>
    </dataValidation>
    <dataValidation type="list" allowBlank="1" showInputMessage="1" showErrorMessage="1" sqref="H2:H20" xr:uid="{00000000-0002-0000-0C00-000007000000}">
      <formula1>Security_ID_Number_Type</formula1>
    </dataValidation>
    <dataValidation type="list" allowBlank="1" showInputMessage="1" showErrorMessage="1" sqref="L2:L20" xr:uid="{00000000-0002-0000-0C00-000008000000}">
      <formula1>Tradeable_Status</formula1>
    </dataValidation>
    <dataValidation type="list" allowBlank="1" showInputMessage="1" showErrorMessage="1" sqref="M2:M20" xr:uid="{00000000-0002-0000-0C00-000009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C00-00000A000000}">
          <x14:formula1>
            <xm:f>'אפשרויות בחירה'!$C$906:$C$911</xm:f>
          </x14:formula1>
          <xm:sqref>I2:I20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5"/>
  <dimension ref="A1:AA20"/>
  <sheetViews>
    <sheetView rightToLeft="1" zoomScale="70" zoomScaleNormal="70" workbookViewId="0">
      <selection activeCell="A2" sqref="A2"/>
    </sheetView>
  </sheetViews>
  <sheetFormatPr defaultRowHeight="14.25"/>
  <cols>
    <col min="1" max="8" width="11.625" customWidth="1"/>
    <col min="9" max="9" width="11.625" style="2" customWidth="1"/>
    <col min="10" max="15" width="11.625" customWidth="1"/>
    <col min="16" max="16" width="11.625" style="146" customWidth="1"/>
    <col min="17" max="23" width="11.625" customWidth="1"/>
    <col min="24" max="24" width="11.625" style="2" customWidth="1"/>
    <col min="25" max="25" width="11.625" customWidth="1"/>
  </cols>
  <sheetData>
    <row r="1" spans="1:27" ht="66.75" customHeight="1">
      <c r="A1" s="22" t="s">
        <v>0</v>
      </c>
      <c r="B1" s="22" t="s">
        <v>1</v>
      </c>
      <c r="C1" s="22" t="s">
        <v>2</v>
      </c>
      <c r="D1" s="22" t="s">
        <v>3</v>
      </c>
      <c r="E1" s="22" t="s">
        <v>4</v>
      </c>
      <c r="F1" s="22" t="s">
        <v>107</v>
      </c>
      <c r="G1" s="22" t="s">
        <v>5</v>
      </c>
      <c r="H1" s="22" t="s">
        <v>6</v>
      </c>
      <c r="I1" s="22" t="s">
        <v>7</v>
      </c>
      <c r="J1" s="22" t="s">
        <v>116</v>
      </c>
      <c r="K1" s="22" t="s">
        <v>9</v>
      </c>
      <c r="L1" s="22" t="s">
        <v>10</v>
      </c>
      <c r="M1" s="22" t="s">
        <v>11</v>
      </c>
      <c r="N1" s="22" t="s">
        <v>12</v>
      </c>
      <c r="O1" s="22" t="s">
        <v>13</v>
      </c>
      <c r="P1" s="145" t="s">
        <v>14</v>
      </c>
      <c r="Q1" s="22" t="s">
        <v>15</v>
      </c>
      <c r="R1" s="22" t="s">
        <v>17</v>
      </c>
      <c r="S1" s="22" t="s">
        <v>18</v>
      </c>
      <c r="T1" s="22" t="s">
        <v>19</v>
      </c>
      <c r="U1" s="22" t="s">
        <v>20</v>
      </c>
      <c r="V1" s="22" t="s">
        <v>21</v>
      </c>
      <c r="W1" s="22" t="s">
        <v>22</v>
      </c>
      <c r="X1" s="22" t="s">
        <v>24</v>
      </c>
      <c r="Y1" s="22" t="s">
        <v>25</v>
      </c>
    </row>
    <row r="2" spans="1:27">
      <c r="A2" s="23"/>
      <c r="B2" s="23"/>
      <c r="C2" s="23"/>
      <c r="D2" s="23"/>
      <c r="E2" s="23"/>
      <c r="F2" s="23"/>
      <c r="G2" s="23"/>
      <c r="H2" s="21"/>
      <c r="I2" s="21"/>
      <c r="J2" s="23"/>
      <c r="K2" s="30"/>
      <c r="L2" s="23"/>
      <c r="M2" s="21"/>
      <c r="N2" s="23"/>
      <c r="O2" s="23"/>
      <c r="P2" s="150"/>
      <c r="Q2" s="23"/>
      <c r="R2" s="23"/>
      <c r="S2" s="23"/>
      <c r="T2" s="23"/>
      <c r="U2" s="23"/>
      <c r="V2" s="23"/>
      <c r="W2" s="21"/>
      <c r="X2" s="23"/>
      <c r="Y2" s="23"/>
    </row>
    <row r="3" spans="1:27">
      <c r="A3" s="23"/>
      <c r="B3" s="23"/>
      <c r="C3" s="23"/>
      <c r="D3" s="23"/>
      <c r="E3" s="23"/>
      <c r="F3" s="23"/>
      <c r="G3" s="23"/>
      <c r="H3" s="21"/>
      <c r="I3" s="21"/>
      <c r="J3" s="23"/>
      <c r="K3" s="23"/>
      <c r="L3" s="23"/>
      <c r="M3" s="21"/>
      <c r="N3" s="23"/>
      <c r="O3" s="23"/>
      <c r="P3" s="150"/>
      <c r="Q3" s="23"/>
      <c r="R3" s="23"/>
      <c r="S3" s="23"/>
      <c r="T3" s="23"/>
      <c r="U3" s="23"/>
      <c r="V3" s="23"/>
      <c r="W3" s="21"/>
      <c r="X3" s="23"/>
      <c r="Y3" s="23"/>
    </row>
    <row r="4" spans="1:27">
      <c r="A4" s="23"/>
      <c r="B4" s="23"/>
      <c r="C4" s="23"/>
      <c r="D4" s="23"/>
      <c r="E4" s="23"/>
      <c r="F4" s="23"/>
      <c r="G4" s="23"/>
      <c r="H4" s="21"/>
      <c r="I4" s="21"/>
      <c r="J4" s="23"/>
      <c r="K4" s="23"/>
      <c r="L4" s="23"/>
      <c r="M4" s="21"/>
      <c r="N4" s="23"/>
      <c r="O4" s="23"/>
      <c r="P4" s="150"/>
      <c r="Q4" s="23"/>
      <c r="R4" s="23"/>
      <c r="S4" s="23"/>
      <c r="T4" s="23"/>
      <c r="U4" s="23"/>
      <c r="V4" s="23"/>
      <c r="W4" s="21"/>
      <c r="X4" s="23"/>
      <c r="Y4" s="23"/>
    </row>
    <row r="5" spans="1:27">
      <c r="A5" s="23"/>
      <c r="B5" s="23"/>
      <c r="C5" s="23"/>
      <c r="D5" s="23"/>
      <c r="E5" s="23"/>
      <c r="F5" s="23"/>
      <c r="G5" s="23"/>
      <c r="H5" s="21"/>
      <c r="I5" s="21"/>
      <c r="J5" s="23"/>
      <c r="K5" s="21"/>
      <c r="L5" s="23"/>
      <c r="N5" s="23"/>
      <c r="O5" s="23"/>
      <c r="P5" s="149"/>
      <c r="Q5" s="21"/>
      <c r="R5" s="23"/>
      <c r="T5" s="23"/>
      <c r="U5" s="23"/>
      <c r="V5" s="23"/>
      <c r="W5" s="23"/>
      <c r="X5" s="23"/>
      <c r="Y5" s="23"/>
      <c r="Z5" s="23"/>
      <c r="AA5" s="23"/>
    </row>
    <row r="6" spans="1:27">
      <c r="A6" s="23"/>
      <c r="B6" s="23"/>
      <c r="C6" s="23"/>
      <c r="D6" s="23"/>
      <c r="E6" s="23"/>
      <c r="F6" s="23"/>
      <c r="G6" s="23"/>
      <c r="H6" s="21"/>
      <c r="I6" s="21"/>
      <c r="J6" s="23"/>
      <c r="K6" s="23"/>
      <c r="L6" s="23"/>
      <c r="M6" s="21"/>
      <c r="N6" s="23"/>
      <c r="O6" s="23"/>
      <c r="P6" s="150"/>
      <c r="Q6" s="23"/>
      <c r="R6" s="23"/>
      <c r="S6" s="23"/>
      <c r="T6" s="23"/>
      <c r="U6" s="23"/>
      <c r="V6" s="23"/>
      <c r="W6" s="21"/>
      <c r="X6" s="23"/>
      <c r="Y6" s="23"/>
    </row>
    <row r="7" spans="1:27">
      <c r="A7" s="23"/>
      <c r="B7" s="23"/>
      <c r="C7" s="23"/>
      <c r="D7" s="23"/>
      <c r="E7" s="23"/>
      <c r="F7" s="23"/>
      <c r="G7" s="23"/>
      <c r="H7" s="21"/>
      <c r="I7" s="21"/>
      <c r="J7" s="23"/>
      <c r="K7" s="23"/>
      <c r="L7" s="23"/>
      <c r="M7" s="21"/>
      <c r="N7" s="23"/>
      <c r="O7" s="23"/>
      <c r="P7" s="150"/>
      <c r="Q7" s="23"/>
      <c r="R7" s="23"/>
      <c r="S7" s="23"/>
      <c r="T7" s="23"/>
      <c r="U7" s="23"/>
      <c r="V7" s="23"/>
      <c r="W7" s="21"/>
      <c r="X7" s="23"/>
      <c r="Y7" s="23"/>
    </row>
    <row r="8" spans="1:27">
      <c r="A8" s="23"/>
      <c r="B8" s="23"/>
      <c r="C8" s="23"/>
      <c r="D8" s="23"/>
      <c r="E8" s="23"/>
      <c r="F8" s="23"/>
      <c r="G8" s="23"/>
      <c r="H8" s="21"/>
      <c r="I8" s="21"/>
      <c r="J8" s="23"/>
      <c r="K8" s="23"/>
      <c r="L8" s="23"/>
      <c r="M8" s="21"/>
      <c r="N8" s="23"/>
      <c r="O8" s="23"/>
      <c r="P8" s="150"/>
      <c r="Q8" s="23"/>
      <c r="R8" s="23"/>
      <c r="S8" s="23"/>
      <c r="T8" s="23"/>
      <c r="U8" s="23"/>
      <c r="V8" s="23"/>
      <c r="W8" s="21"/>
      <c r="X8" s="23"/>
      <c r="Y8" s="23"/>
    </row>
    <row r="9" spans="1:27">
      <c r="A9" s="23"/>
      <c r="B9" s="23"/>
      <c r="C9" s="23"/>
      <c r="D9" s="23"/>
      <c r="E9" s="23"/>
      <c r="F9" s="23"/>
      <c r="G9" s="23"/>
      <c r="H9" s="21"/>
      <c r="I9" s="21"/>
      <c r="J9" s="23"/>
      <c r="K9" s="23"/>
      <c r="L9" s="23"/>
      <c r="M9" s="21"/>
      <c r="N9" s="23"/>
      <c r="O9" s="23"/>
      <c r="P9" s="150"/>
      <c r="Q9" s="23"/>
      <c r="R9" s="23"/>
      <c r="S9" s="23"/>
      <c r="T9" s="23"/>
      <c r="U9" s="23"/>
      <c r="V9" s="23"/>
      <c r="W9" s="21"/>
      <c r="X9" s="23"/>
      <c r="Y9" s="23"/>
    </row>
    <row r="10" spans="1:27">
      <c r="A10" s="23"/>
      <c r="B10" s="23"/>
      <c r="C10" s="23"/>
      <c r="D10" s="23"/>
      <c r="E10" s="23"/>
      <c r="F10" s="23"/>
      <c r="G10" s="23"/>
      <c r="H10" s="21"/>
      <c r="I10" s="21"/>
      <c r="J10" s="23"/>
      <c r="K10" s="23"/>
      <c r="L10" s="23"/>
      <c r="M10" s="21"/>
      <c r="N10" s="23"/>
      <c r="O10" s="23"/>
      <c r="P10" s="150"/>
      <c r="Q10" s="23"/>
      <c r="R10" s="23"/>
      <c r="S10" s="23"/>
      <c r="T10" s="23"/>
      <c r="U10" s="23"/>
      <c r="V10" s="23"/>
      <c r="W10" s="21"/>
      <c r="X10" s="23"/>
      <c r="Y10" s="23"/>
    </row>
    <row r="11" spans="1:27">
      <c r="A11" s="23"/>
      <c r="B11" s="23"/>
      <c r="C11" s="23"/>
      <c r="D11" s="23"/>
      <c r="E11" s="23"/>
      <c r="F11" s="23"/>
      <c r="G11" s="23"/>
      <c r="H11" s="21"/>
      <c r="I11" s="21"/>
      <c r="J11" s="23"/>
      <c r="K11" s="23"/>
      <c r="L11" s="23"/>
      <c r="M11" s="21"/>
      <c r="N11" s="23"/>
      <c r="O11" s="23"/>
      <c r="P11" s="150"/>
      <c r="Q11" s="23"/>
      <c r="R11" s="23"/>
      <c r="S11" s="23"/>
      <c r="T11" s="23"/>
      <c r="U11" s="23"/>
      <c r="V11" s="23"/>
      <c r="W11" s="21"/>
      <c r="X11" s="23"/>
      <c r="Y11" s="23"/>
    </row>
    <row r="12" spans="1:27">
      <c r="A12" s="23"/>
      <c r="B12" s="23"/>
      <c r="C12" s="23"/>
      <c r="D12" s="23"/>
      <c r="E12" s="23"/>
      <c r="F12" s="23"/>
      <c r="G12" s="23"/>
      <c r="H12" s="21"/>
      <c r="I12" s="21"/>
      <c r="J12" s="23"/>
      <c r="K12" s="23"/>
      <c r="L12" s="23"/>
      <c r="M12" s="21"/>
      <c r="N12" s="23"/>
      <c r="O12" s="23"/>
      <c r="P12" s="150"/>
      <c r="Q12" s="23"/>
      <c r="R12" s="23"/>
      <c r="S12" s="23"/>
      <c r="T12" s="23"/>
      <c r="U12" s="23"/>
      <c r="V12" s="23"/>
      <c r="W12" s="21"/>
      <c r="X12" s="23"/>
      <c r="Y12" s="23"/>
    </row>
    <row r="13" spans="1:27">
      <c r="A13" s="23"/>
      <c r="B13" s="23"/>
      <c r="C13" s="23"/>
      <c r="D13" s="23"/>
      <c r="E13" s="23"/>
      <c r="F13" s="23"/>
      <c r="G13" s="23"/>
      <c r="H13" s="21"/>
      <c r="I13" s="21"/>
      <c r="J13" s="23"/>
      <c r="K13" s="23"/>
      <c r="L13" s="23"/>
      <c r="M13" s="21"/>
      <c r="N13" s="23"/>
      <c r="O13" s="23"/>
      <c r="P13" s="150"/>
      <c r="Q13" s="23"/>
      <c r="R13" s="23"/>
      <c r="S13" s="23"/>
      <c r="T13" s="23"/>
      <c r="U13" s="23"/>
      <c r="V13" s="23"/>
      <c r="W13" s="21"/>
      <c r="X13" s="23"/>
      <c r="Y13" s="23"/>
    </row>
    <row r="14" spans="1:27">
      <c r="A14" s="23"/>
      <c r="B14" s="23"/>
      <c r="C14" s="23"/>
      <c r="D14" s="23"/>
      <c r="E14" s="23"/>
      <c r="F14" s="23"/>
      <c r="G14" s="23"/>
      <c r="H14" s="21"/>
      <c r="I14" s="21"/>
      <c r="J14" s="23"/>
      <c r="K14" s="23"/>
      <c r="L14" s="23"/>
      <c r="M14" s="21"/>
      <c r="N14" s="23"/>
      <c r="O14" s="23"/>
      <c r="P14" s="150"/>
      <c r="Q14" s="23"/>
      <c r="R14" s="23"/>
      <c r="S14" s="23"/>
      <c r="T14" s="23"/>
      <c r="U14" s="23"/>
      <c r="V14" s="23"/>
      <c r="W14" s="21"/>
      <c r="X14" s="23"/>
      <c r="Y14" s="23"/>
    </row>
    <row r="15" spans="1:27">
      <c r="A15" s="23"/>
      <c r="B15" s="23"/>
      <c r="C15" s="23"/>
      <c r="D15" s="23"/>
      <c r="E15" s="23"/>
      <c r="F15" s="23"/>
      <c r="G15" s="23"/>
      <c r="H15" s="21"/>
      <c r="I15" s="21"/>
      <c r="J15" s="23"/>
      <c r="K15" s="23"/>
      <c r="L15" s="23"/>
      <c r="M15" s="21"/>
      <c r="N15" s="23"/>
      <c r="O15" s="23"/>
      <c r="P15" s="150"/>
      <c r="Q15" s="23"/>
      <c r="R15" s="23"/>
      <c r="S15" s="23"/>
      <c r="T15" s="23"/>
      <c r="U15" s="23"/>
      <c r="V15" s="23"/>
      <c r="W15" s="21"/>
      <c r="X15" s="23"/>
      <c r="Y15" s="23"/>
    </row>
    <row r="16" spans="1:27">
      <c r="A16" s="23"/>
      <c r="B16" s="23"/>
      <c r="C16" s="23"/>
      <c r="D16" s="23"/>
      <c r="E16" s="23"/>
      <c r="F16" s="23"/>
      <c r="G16" s="23"/>
      <c r="H16" s="21"/>
      <c r="I16" s="21"/>
      <c r="J16" s="23"/>
      <c r="K16" s="23"/>
      <c r="L16" s="23"/>
      <c r="M16" s="21"/>
      <c r="N16" s="23"/>
      <c r="O16" s="23"/>
      <c r="P16" s="150"/>
      <c r="Q16" s="23"/>
      <c r="R16" s="23"/>
      <c r="S16" s="23"/>
      <c r="T16" s="23"/>
      <c r="U16" s="23"/>
      <c r="V16" s="23"/>
      <c r="W16" s="21"/>
      <c r="X16" s="23"/>
      <c r="Y16" s="23"/>
    </row>
    <row r="17" spans="1:25">
      <c r="A17" s="23"/>
      <c r="B17" s="23"/>
      <c r="C17" s="23"/>
      <c r="D17" s="23"/>
      <c r="E17" s="23"/>
      <c r="F17" s="23"/>
      <c r="G17" s="23"/>
      <c r="H17" s="21"/>
      <c r="I17" s="21"/>
      <c r="J17" s="23"/>
      <c r="K17" s="23"/>
      <c r="L17" s="23"/>
      <c r="M17" s="21"/>
      <c r="N17" s="23"/>
      <c r="O17" s="23"/>
      <c r="P17" s="150"/>
      <c r="Q17" s="23"/>
      <c r="R17" s="23"/>
      <c r="S17" s="23"/>
      <c r="T17" s="23"/>
      <c r="U17" s="23"/>
      <c r="V17" s="23"/>
      <c r="W17" s="21"/>
      <c r="X17" s="23"/>
      <c r="Y17" s="23"/>
    </row>
    <row r="18" spans="1:25">
      <c r="A18" s="23"/>
      <c r="B18" s="23"/>
      <c r="C18" s="23"/>
      <c r="D18" s="23"/>
      <c r="E18" s="23"/>
      <c r="F18" s="23"/>
      <c r="G18" s="23"/>
      <c r="H18" s="21"/>
      <c r="I18" s="21"/>
      <c r="J18" s="23"/>
      <c r="K18" s="23"/>
      <c r="L18" s="23"/>
      <c r="M18" s="21"/>
      <c r="N18" s="23"/>
      <c r="O18" s="23"/>
      <c r="P18" s="150"/>
      <c r="Q18" s="23"/>
      <c r="R18" s="23"/>
      <c r="S18" s="23"/>
      <c r="T18" s="23"/>
      <c r="U18" s="23"/>
      <c r="V18" s="23"/>
      <c r="W18" s="21"/>
      <c r="X18" s="23"/>
      <c r="Y18" s="23"/>
    </row>
    <row r="19" spans="1:25">
      <c r="A19" s="23"/>
      <c r="B19" s="23"/>
      <c r="C19" s="23"/>
      <c r="D19" s="23"/>
      <c r="E19" s="23"/>
      <c r="F19" s="23"/>
      <c r="G19" s="23"/>
      <c r="H19" s="21"/>
      <c r="I19" s="21"/>
      <c r="J19" s="23"/>
      <c r="K19" s="23"/>
      <c r="L19" s="23"/>
      <c r="M19" s="21"/>
      <c r="N19" s="23"/>
      <c r="O19" s="23"/>
      <c r="P19" s="150"/>
      <c r="Q19" s="23"/>
      <c r="R19" s="23"/>
      <c r="S19" s="23"/>
      <c r="T19" s="23"/>
      <c r="U19" s="23"/>
      <c r="V19" s="23"/>
      <c r="W19" s="21"/>
      <c r="X19" s="23"/>
      <c r="Y19" s="23"/>
    </row>
    <row r="20" spans="1:25">
      <c r="F20" s="23"/>
      <c r="G20" s="23"/>
      <c r="H20" s="21"/>
      <c r="I20" s="21"/>
      <c r="L20" s="23"/>
      <c r="W20" s="21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9">
    <dataValidation type="list" allowBlank="1" showInputMessage="1" showErrorMessage="1" sqref="W6:W20 W2:W4" xr:uid="{00000000-0002-0000-0D00-000000000000}">
      <formula1>In_the_books</formula1>
    </dataValidation>
    <dataValidation type="list" allowBlank="1" showInputMessage="1" showErrorMessage="1" sqref="Y5" xr:uid="{00000000-0002-0000-0D00-000001000000}">
      <formula1>Info_Provider</formula1>
    </dataValidation>
    <dataValidation type="list" allowBlank="1" showInputMessage="1" showErrorMessage="1" sqref="H2:H20 K5" xr:uid="{00000000-0002-0000-0D00-000002000000}">
      <formula1>israel_abroad</formula1>
    </dataValidation>
    <dataValidation type="list" allowBlank="1" showInputMessage="1" showErrorMessage="1" sqref="O5 L2:L20" xr:uid="{00000000-0002-0000-0D00-000003000000}">
      <formula1>Rating_Agency</formula1>
    </dataValidation>
    <dataValidation type="list" allowBlank="1" showInputMessage="1" showErrorMessage="1" sqref="P5" xr:uid="{00000000-0002-0000-0D00-000004000000}">
      <formula1>Currency</formula1>
    </dataValidation>
    <dataValidation type="list" allowBlank="1" showInputMessage="1" showErrorMessage="1" sqref="Q5" xr:uid="{00000000-0002-0000-0D00-000005000000}">
      <formula1>Currency_Abbreviation</formula1>
    </dataValidation>
    <dataValidation type="list" allowBlank="1" showInputMessage="1" showErrorMessage="1" sqref="J5" xr:uid="{00000000-0002-0000-0D00-000006000000}">
      <formula1>$C$742:$C$748</formula1>
    </dataValidation>
    <dataValidation type="list" allowBlank="1" showInputMessage="1" showErrorMessage="1" sqref="I2:I20" xr:uid="{00000000-0002-0000-0D00-000007000000}">
      <formula1>Country_list</formula1>
    </dataValidation>
    <dataValidation type="list" allowBlank="1" showInputMessage="1" showErrorMessage="1" sqref="F2:F20" xr:uid="{00000000-0002-0000-0D00-000008000000}">
      <formula1>Type_of_Security_ID_Fund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D00-000009000000}">
          <x14:formula1>
            <xm:f>'אפשרויות בחירה'!$C$912:$C$919</xm:f>
          </x14:formula1>
          <xm:sqref>G2:G20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6"/>
  <dimension ref="A1:S24"/>
  <sheetViews>
    <sheetView rightToLeft="1" zoomScale="70" zoomScaleNormal="70" workbookViewId="0"/>
  </sheetViews>
  <sheetFormatPr defaultColWidth="9" defaultRowHeight="14.25"/>
  <cols>
    <col min="1" max="7" width="11.625" style="2" customWidth="1"/>
    <col min="8" max="8" width="11.625" customWidth="1"/>
    <col min="9" max="9" width="11.625" style="2" customWidth="1"/>
    <col min="10" max="10" width="11.625" style="147" customWidth="1"/>
    <col min="11" max="15" width="11.625" style="2" customWidth="1"/>
    <col min="16" max="16" width="11.625" customWidth="1"/>
    <col min="17" max="19" width="11.625" style="2" customWidth="1"/>
    <col min="20" max="20" width="9" style="2" customWidth="1"/>
    <col min="21" max="16384" width="9" style="2"/>
  </cols>
  <sheetData>
    <row r="1" spans="1:19" ht="66.75" customHeight="1">
      <c r="A1" s="22" t="s">
        <v>0</v>
      </c>
      <c r="B1" s="22" t="s">
        <v>1</v>
      </c>
      <c r="C1" s="22" t="s">
        <v>5</v>
      </c>
      <c r="D1" s="22" t="s">
        <v>3</v>
      </c>
      <c r="E1" s="22" t="s">
        <v>4</v>
      </c>
      <c r="F1" s="22" t="s">
        <v>116</v>
      </c>
      <c r="G1" s="22" t="s">
        <v>12</v>
      </c>
      <c r="H1" s="22" t="s">
        <v>716</v>
      </c>
      <c r="I1" s="22" t="s">
        <v>13</v>
      </c>
      <c r="J1" s="145" t="s">
        <v>14</v>
      </c>
      <c r="K1" s="22" t="s">
        <v>15</v>
      </c>
      <c r="L1" s="22" t="s">
        <v>17</v>
      </c>
      <c r="M1" s="22" t="s">
        <v>19</v>
      </c>
      <c r="N1" s="22" t="s">
        <v>20</v>
      </c>
      <c r="O1" s="22" t="s">
        <v>21</v>
      </c>
      <c r="P1" s="22" t="s">
        <v>22</v>
      </c>
      <c r="Q1" s="22" t="s">
        <v>24</v>
      </c>
      <c r="R1" s="22" t="s">
        <v>25</v>
      </c>
      <c r="S1" s="11"/>
    </row>
    <row r="2" spans="1:19">
      <c r="A2" s="23"/>
      <c r="B2" s="23"/>
      <c r="C2" s="23"/>
      <c r="D2" s="23"/>
      <c r="E2" s="23"/>
      <c r="F2" s="23"/>
      <c r="G2" s="23"/>
      <c r="H2" s="23"/>
      <c r="I2" s="23"/>
      <c r="J2" s="150"/>
      <c r="K2" s="23"/>
      <c r="L2" s="23"/>
      <c r="M2" s="23"/>
      <c r="N2" s="23"/>
      <c r="O2" s="23"/>
      <c r="P2" s="21"/>
      <c r="Q2" s="23"/>
      <c r="R2" s="23"/>
    </row>
    <row r="3" spans="1:19">
      <c r="A3" s="23"/>
      <c r="B3" s="23"/>
      <c r="C3" s="23"/>
      <c r="D3" s="23"/>
      <c r="E3" s="23"/>
      <c r="F3" s="23"/>
      <c r="G3" s="23"/>
      <c r="H3" s="23"/>
      <c r="I3" s="23"/>
      <c r="J3" s="150"/>
      <c r="K3" s="23"/>
      <c r="L3" s="23"/>
      <c r="M3" s="23"/>
      <c r="N3" s="23"/>
      <c r="O3" s="23"/>
      <c r="P3" s="21"/>
      <c r="Q3" s="23"/>
      <c r="R3" s="23"/>
    </row>
    <row r="4" spans="1:19">
      <c r="A4" s="23"/>
      <c r="B4" s="23"/>
      <c r="C4" s="23"/>
      <c r="D4" s="23"/>
      <c r="E4" s="23"/>
      <c r="F4" s="23"/>
      <c r="G4" s="23"/>
      <c r="H4" s="23"/>
      <c r="I4" s="23"/>
      <c r="J4" s="150"/>
      <c r="K4" s="23"/>
      <c r="L4" s="23"/>
      <c r="M4" s="23"/>
      <c r="N4" s="23"/>
      <c r="O4" s="23"/>
      <c r="P4" s="21"/>
      <c r="Q4" s="23"/>
      <c r="R4" s="23"/>
    </row>
    <row r="5" spans="1:19">
      <c r="A5" s="23"/>
      <c r="B5" s="23"/>
      <c r="C5" s="23"/>
      <c r="D5" s="23"/>
      <c r="E5" s="23"/>
      <c r="F5" s="23"/>
      <c r="G5" s="23"/>
      <c r="H5" s="23"/>
      <c r="I5" s="23"/>
      <c r="J5" s="150"/>
      <c r="K5" s="23"/>
      <c r="L5" s="23"/>
      <c r="M5" s="23"/>
      <c r="N5" s="23"/>
      <c r="O5" s="23"/>
      <c r="P5" s="23"/>
      <c r="Q5" s="23"/>
      <c r="R5" s="23"/>
    </row>
    <row r="6" spans="1:19">
      <c r="A6" s="23"/>
      <c r="B6" s="23"/>
      <c r="C6" s="23"/>
      <c r="D6" s="23"/>
      <c r="E6" s="23"/>
      <c r="F6" s="23"/>
      <c r="G6" s="23"/>
      <c r="H6" s="23"/>
      <c r="I6" s="23"/>
      <c r="J6" s="150"/>
      <c r="K6" s="23"/>
      <c r="L6" s="23"/>
      <c r="M6" s="23"/>
      <c r="N6" s="23"/>
      <c r="O6" s="23"/>
      <c r="P6" s="21"/>
      <c r="Q6" s="23"/>
      <c r="R6" s="23"/>
    </row>
    <row r="7" spans="1:19">
      <c r="A7" s="23"/>
      <c r="B7" s="23"/>
      <c r="C7" s="23"/>
      <c r="D7" s="23"/>
      <c r="E7" s="23"/>
      <c r="F7" s="23"/>
      <c r="G7" s="23"/>
      <c r="H7" s="23"/>
      <c r="I7" s="23"/>
      <c r="J7" s="150"/>
      <c r="K7" s="23"/>
      <c r="L7" s="23"/>
      <c r="M7" s="23"/>
      <c r="N7" s="23"/>
      <c r="O7" s="23"/>
      <c r="P7" s="21"/>
      <c r="Q7" s="23"/>
      <c r="R7" s="23"/>
    </row>
    <row r="8" spans="1:19">
      <c r="A8" s="23"/>
      <c r="B8" s="23"/>
      <c r="C8" s="23"/>
      <c r="D8" s="23"/>
      <c r="E8" s="23"/>
      <c r="F8" s="23"/>
      <c r="G8" s="23"/>
      <c r="H8" s="23"/>
      <c r="I8" s="23"/>
      <c r="J8" s="150"/>
      <c r="K8" s="23"/>
      <c r="L8" s="23"/>
      <c r="M8" s="23"/>
      <c r="N8" s="23"/>
      <c r="O8" s="23"/>
      <c r="P8" s="21"/>
      <c r="Q8" s="23"/>
      <c r="R8" s="23"/>
    </row>
    <row r="9" spans="1:19">
      <c r="A9" s="23"/>
      <c r="B9" s="23"/>
      <c r="C9" s="23"/>
      <c r="D9" s="23"/>
      <c r="E9" s="23"/>
      <c r="F9" s="23"/>
      <c r="G9" s="23"/>
      <c r="H9" s="23"/>
      <c r="I9" s="23"/>
      <c r="J9" s="150"/>
      <c r="K9" s="23"/>
      <c r="L9" s="23"/>
      <c r="M9" s="23"/>
      <c r="N9" s="23"/>
      <c r="O9" s="23"/>
      <c r="P9" s="21"/>
      <c r="Q9" s="23"/>
      <c r="R9" s="23"/>
    </row>
    <row r="10" spans="1:19">
      <c r="A10" s="23"/>
      <c r="B10" s="23"/>
      <c r="C10" s="23"/>
      <c r="D10" s="23"/>
      <c r="E10" s="23"/>
      <c r="F10" s="23"/>
      <c r="G10" s="23"/>
      <c r="H10" s="23"/>
      <c r="I10" s="23"/>
      <c r="J10" s="150"/>
      <c r="K10" s="23"/>
      <c r="L10" s="23"/>
      <c r="M10" s="23"/>
      <c r="N10" s="23"/>
      <c r="O10" s="23"/>
      <c r="P10" s="21"/>
      <c r="Q10" s="23"/>
      <c r="R10" s="23"/>
    </row>
    <row r="11" spans="1:19">
      <c r="A11" s="23"/>
      <c r="B11" s="23"/>
      <c r="C11" s="23"/>
      <c r="D11" s="23"/>
      <c r="E11" s="23"/>
      <c r="F11" s="23"/>
      <c r="G11" s="23"/>
      <c r="H11" s="23"/>
      <c r="I11" s="23"/>
      <c r="J11" s="150"/>
      <c r="K11" s="23"/>
      <c r="L11" s="23"/>
      <c r="M11" s="23"/>
      <c r="N11" s="23"/>
      <c r="O11" s="23"/>
      <c r="P11" s="21"/>
      <c r="Q11" s="23"/>
      <c r="R11" s="23"/>
    </row>
    <row r="12" spans="1:19">
      <c r="A12" s="23"/>
      <c r="B12" s="23"/>
      <c r="C12" s="23"/>
      <c r="D12" s="23"/>
      <c r="E12" s="23"/>
      <c r="F12" s="23"/>
      <c r="G12" s="23"/>
      <c r="H12" s="23"/>
      <c r="I12" s="23"/>
      <c r="J12" s="150"/>
      <c r="K12" s="23"/>
      <c r="L12" s="23"/>
      <c r="M12" s="23"/>
      <c r="N12" s="23"/>
      <c r="O12" s="23"/>
      <c r="P12" s="21"/>
      <c r="Q12" s="23"/>
      <c r="R12" s="23"/>
    </row>
    <row r="13" spans="1:19">
      <c r="A13" s="23"/>
      <c r="B13" s="23"/>
      <c r="C13" s="23"/>
      <c r="D13" s="23"/>
      <c r="E13" s="23"/>
      <c r="F13" s="23"/>
      <c r="G13" s="23"/>
      <c r="H13" s="23"/>
      <c r="I13" s="23"/>
      <c r="J13" s="150"/>
      <c r="K13" s="23"/>
      <c r="L13" s="23"/>
      <c r="M13" s="23"/>
      <c r="N13" s="23"/>
      <c r="O13" s="23"/>
      <c r="P13" s="21"/>
      <c r="Q13" s="23"/>
      <c r="R13" s="23"/>
    </row>
    <row r="14" spans="1:19">
      <c r="A14" s="23"/>
      <c r="B14" s="23"/>
      <c r="C14" s="23"/>
      <c r="D14" s="23"/>
      <c r="E14" s="23"/>
      <c r="F14" s="23"/>
      <c r="G14" s="23"/>
      <c r="H14" s="23"/>
      <c r="I14" s="23"/>
      <c r="J14" s="150"/>
      <c r="K14" s="23"/>
      <c r="L14" s="23"/>
      <c r="M14" s="23"/>
      <c r="N14" s="23"/>
      <c r="O14" s="23"/>
      <c r="P14" s="21"/>
      <c r="Q14" s="23"/>
      <c r="R14" s="23"/>
    </row>
    <row r="15" spans="1:19">
      <c r="A15" s="23"/>
      <c r="B15" s="23"/>
      <c r="C15" s="23"/>
      <c r="D15" s="23"/>
      <c r="E15" s="23"/>
      <c r="F15" s="23"/>
      <c r="G15" s="23"/>
      <c r="H15" s="23"/>
      <c r="I15" s="23"/>
      <c r="J15" s="150"/>
      <c r="K15" s="23"/>
      <c r="L15" s="23"/>
      <c r="M15" s="23"/>
      <c r="N15" s="23"/>
      <c r="O15" s="23"/>
      <c r="P15" s="21"/>
      <c r="Q15" s="23"/>
      <c r="R15" s="23"/>
    </row>
    <row r="16" spans="1:19">
      <c r="A16" s="23"/>
      <c r="B16" s="23"/>
      <c r="C16" s="23"/>
      <c r="D16" s="23"/>
      <c r="E16" s="23"/>
      <c r="F16" s="23"/>
      <c r="G16" s="23"/>
      <c r="H16" s="23"/>
      <c r="I16" s="23"/>
      <c r="J16" s="150"/>
      <c r="K16" s="23"/>
      <c r="L16" s="23"/>
      <c r="M16" s="23"/>
      <c r="N16" s="23"/>
      <c r="O16" s="23"/>
      <c r="P16" s="21"/>
      <c r="Q16" s="23"/>
      <c r="R16" s="23"/>
    </row>
    <row r="17" spans="1:18">
      <c r="A17" s="23"/>
      <c r="B17" s="23"/>
      <c r="C17" s="23"/>
      <c r="D17" s="23"/>
      <c r="E17" s="23"/>
      <c r="F17" s="23"/>
      <c r="G17" s="23"/>
      <c r="H17" s="23"/>
      <c r="I17" s="23"/>
      <c r="J17" s="150"/>
      <c r="K17" s="23"/>
      <c r="L17" s="23"/>
      <c r="M17" s="23"/>
      <c r="N17" s="23"/>
      <c r="O17" s="23"/>
      <c r="P17" s="21"/>
      <c r="Q17" s="23"/>
      <c r="R17" s="23"/>
    </row>
    <row r="18" spans="1:18">
      <c r="A18" s="23"/>
      <c r="B18" s="23"/>
      <c r="C18" s="23"/>
      <c r="D18" s="23"/>
      <c r="E18" s="23"/>
      <c r="F18" s="23"/>
      <c r="G18" s="23"/>
      <c r="H18" s="23"/>
      <c r="I18" s="23"/>
      <c r="J18" s="150"/>
      <c r="K18" s="23"/>
      <c r="L18" s="23"/>
      <c r="M18" s="23"/>
      <c r="N18" s="23"/>
      <c r="O18" s="23"/>
      <c r="P18" s="21"/>
      <c r="Q18" s="23"/>
      <c r="R18" s="23"/>
    </row>
    <row r="19" spans="1:18">
      <c r="A19" s="23"/>
      <c r="B19" s="23"/>
      <c r="C19" s="23"/>
      <c r="D19" s="23"/>
      <c r="E19" s="23"/>
      <c r="F19" s="23"/>
      <c r="G19" s="23"/>
      <c r="H19" s="23"/>
      <c r="I19" s="23"/>
      <c r="J19" s="150"/>
      <c r="K19" s="23"/>
      <c r="L19" s="23"/>
      <c r="M19" s="23"/>
      <c r="N19" s="23"/>
      <c r="O19" s="23"/>
      <c r="P19" s="21"/>
      <c r="Q19" s="23"/>
      <c r="R19" s="23"/>
    </row>
    <row r="20" spans="1:18">
      <c r="C20" s="23"/>
      <c r="H20" s="23"/>
      <c r="P20" s="21"/>
    </row>
    <row r="21" spans="1:18">
      <c r="H21" s="2"/>
    </row>
    <row r="22" spans="1:18">
      <c r="H22" s="2"/>
    </row>
    <row r="23" spans="1:18">
      <c r="H23" s="2"/>
    </row>
    <row r="24" spans="1:18">
      <c r="H24" s="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orientation="portrait"/>
    </customSheetView>
  </customSheetViews>
  <dataValidations count="2">
    <dataValidation type="list" allowBlank="1" showInputMessage="1" showErrorMessage="1" sqref="P6:P20 P2:P4" xr:uid="{00000000-0002-0000-0E00-000000000000}">
      <formula1>In_the_books</formula1>
    </dataValidation>
    <dataValidation type="list" allowBlank="1" showInputMessage="1" showErrorMessage="1" sqref="H2:H20" xr:uid="{00000000-0002-0000-0E00-000001000000}">
      <formula1>Linked_Type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E00-000002000000}">
          <x14:formula1>
            <xm:f>'אפשרויות בחירה'!$C$920:$C$925</xm:f>
          </x14:formula1>
          <xm:sqref>C2:C20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2"/>
  <dimension ref="A1:H20"/>
  <sheetViews>
    <sheetView rightToLeft="1" zoomScale="70" zoomScaleNormal="70" workbookViewId="0"/>
  </sheetViews>
  <sheetFormatPr defaultColWidth="9" defaultRowHeight="14.25"/>
  <cols>
    <col min="1" max="3" width="11.625" style="2" customWidth="1"/>
    <col min="4" max="6" width="11.625" customWidth="1"/>
    <col min="7" max="8" width="11.625" style="2" customWidth="1"/>
    <col min="9" max="9" width="9" style="2" customWidth="1"/>
    <col min="10" max="16384" width="9" style="2"/>
  </cols>
  <sheetData>
    <row r="1" spans="1:8" ht="66.75" customHeight="1">
      <c r="A1" s="22" t="s">
        <v>1089</v>
      </c>
      <c r="B1" s="22" t="s">
        <v>1</v>
      </c>
      <c r="C1" s="22" t="s">
        <v>5</v>
      </c>
      <c r="D1" s="22" t="s">
        <v>1090</v>
      </c>
      <c r="E1" s="22" t="s">
        <v>1091</v>
      </c>
      <c r="F1" s="22" t="s">
        <v>1092</v>
      </c>
      <c r="G1" s="22" t="s">
        <v>25</v>
      </c>
      <c r="H1" s="11"/>
    </row>
    <row r="2" spans="1:8">
      <c r="A2" s="23"/>
      <c r="B2" s="23"/>
      <c r="C2" s="23"/>
      <c r="D2" s="127"/>
      <c r="G2" s="30"/>
    </row>
    <row r="3" spans="1:8">
      <c r="A3" s="23"/>
      <c r="B3" s="23"/>
      <c r="C3" s="23"/>
      <c r="G3" s="23"/>
    </row>
    <row r="4" spans="1:8">
      <c r="A4" s="23"/>
      <c r="B4" s="23"/>
      <c r="C4" s="23"/>
      <c r="G4" s="23"/>
    </row>
    <row r="5" spans="1:8">
      <c r="A5" s="23"/>
      <c r="B5" s="23"/>
      <c r="C5" s="23"/>
      <c r="G5" s="23"/>
    </row>
    <row r="6" spans="1:8">
      <c r="A6" s="23"/>
      <c r="B6" s="23"/>
      <c r="C6" s="23"/>
      <c r="G6" s="23"/>
    </row>
    <row r="7" spans="1:8">
      <c r="A7" s="23"/>
      <c r="B7" s="23"/>
      <c r="C7" s="23"/>
      <c r="G7" s="23"/>
    </row>
    <row r="8" spans="1:8">
      <c r="A8" s="23"/>
      <c r="B8" s="23"/>
      <c r="C8" s="23"/>
      <c r="G8" s="23"/>
    </row>
    <row r="9" spans="1:8">
      <c r="A9" s="23"/>
      <c r="B9" s="23"/>
      <c r="C9" s="23"/>
      <c r="G9" s="23"/>
    </row>
    <row r="10" spans="1:8">
      <c r="A10" s="23"/>
      <c r="B10" s="23"/>
      <c r="C10" s="23"/>
      <c r="G10" s="23"/>
    </row>
    <row r="11" spans="1:8">
      <c r="A11" s="23"/>
      <c r="B11" s="23"/>
      <c r="C11" s="23"/>
      <c r="G11" s="23"/>
    </row>
    <row r="12" spans="1:8">
      <c r="A12" s="23"/>
      <c r="B12" s="23"/>
      <c r="C12" s="23"/>
      <c r="G12" s="23"/>
    </row>
    <row r="13" spans="1:8">
      <c r="A13" s="23"/>
      <c r="B13" s="23"/>
      <c r="C13" s="23"/>
      <c r="G13" s="23"/>
    </row>
    <row r="14" spans="1:8">
      <c r="A14" s="23"/>
      <c r="B14" s="23"/>
      <c r="C14" s="23"/>
      <c r="G14" s="23"/>
    </row>
    <row r="15" spans="1:8">
      <c r="A15" s="23"/>
      <c r="B15" s="23"/>
      <c r="C15" s="23"/>
      <c r="G15" s="23"/>
    </row>
    <row r="16" spans="1:8">
      <c r="A16" s="23"/>
      <c r="B16" s="23"/>
      <c r="C16" s="23"/>
      <c r="G16" s="23"/>
    </row>
    <row r="17" spans="1:7">
      <c r="A17" s="23"/>
      <c r="B17" s="23"/>
      <c r="C17" s="23"/>
      <c r="G17" s="23"/>
    </row>
    <row r="18" spans="1:7">
      <c r="A18" s="23"/>
      <c r="B18" s="23"/>
      <c r="C18" s="23"/>
      <c r="G18" s="23"/>
    </row>
    <row r="19" spans="1:7">
      <c r="A19" s="23"/>
      <c r="B19" s="23"/>
      <c r="C19" s="23"/>
      <c r="G19" s="23"/>
    </row>
    <row r="20" spans="1:7">
      <c r="C20" s="23"/>
    </row>
  </sheetData>
  <sheetProtection formatColumns="0"/>
  <dataValidations count="1">
    <dataValidation type="list" allowBlank="1" showInputMessage="1" showErrorMessage="1" sqref="C2:C20" xr:uid="{00000000-0002-0000-0F00-000000000000}">
      <formula1>Capsule</formula1>
    </dataValidation>
  </dataValidations>
  <pageMargins left="0.7" right="0.7" top="0.75" bottom="0.75" header="0.3" footer="0.3"/>
  <pageSetup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AN24"/>
  <sheetViews>
    <sheetView rightToLeft="1" zoomScale="70" zoomScaleNormal="70" workbookViewId="0"/>
  </sheetViews>
  <sheetFormatPr defaultRowHeight="14.25"/>
  <cols>
    <col min="1" max="4" width="11.625" customWidth="1"/>
    <col min="5" max="5" width="11.625" style="4" customWidth="1"/>
    <col min="6" max="11" width="11.625" customWidth="1"/>
    <col min="12" max="12" width="11.625" style="2" customWidth="1"/>
    <col min="13" max="24" width="11.625" customWidth="1"/>
    <col min="25" max="26" width="11.625" style="4" customWidth="1"/>
    <col min="27" max="40" width="11.625" customWidth="1"/>
  </cols>
  <sheetData>
    <row r="1" spans="1:40" ht="66.75" customHeight="1">
      <c r="A1" s="22" t="s">
        <v>0</v>
      </c>
      <c r="B1" s="22" t="s">
        <v>1</v>
      </c>
      <c r="C1" s="22" t="s">
        <v>2</v>
      </c>
      <c r="D1" s="22" t="s">
        <v>105</v>
      </c>
      <c r="E1" s="22" t="s">
        <v>106</v>
      </c>
      <c r="F1" s="22" t="s">
        <v>3</v>
      </c>
      <c r="G1" s="22" t="s">
        <v>4</v>
      </c>
      <c r="H1" s="22" t="s">
        <v>107</v>
      </c>
      <c r="I1" s="22" t="s">
        <v>5</v>
      </c>
      <c r="J1" s="22" t="s">
        <v>6</v>
      </c>
      <c r="K1" s="22" t="s">
        <v>7</v>
      </c>
      <c r="L1" s="22" t="s">
        <v>108</v>
      </c>
      <c r="M1" s="22" t="s">
        <v>84</v>
      </c>
      <c r="N1" s="22" t="s">
        <v>116</v>
      </c>
      <c r="O1" s="22" t="s">
        <v>9</v>
      </c>
      <c r="P1" s="22" t="s">
        <v>10</v>
      </c>
      <c r="Q1" s="22" t="s">
        <v>132</v>
      </c>
      <c r="R1" s="22" t="s">
        <v>11</v>
      </c>
      <c r="S1" s="22" t="s">
        <v>12</v>
      </c>
      <c r="T1" s="22" t="s">
        <v>716</v>
      </c>
      <c r="U1" s="22" t="s">
        <v>873</v>
      </c>
      <c r="V1" s="22" t="s">
        <v>13</v>
      </c>
      <c r="W1" s="22" t="s">
        <v>14</v>
      </c>
      <c r="X1" s="22" t="s">
        <v>15</v>
      </c>
      <c r="Y1" s="22" t="s">
        <v>371</v>
      </c>
      <c r="Z1" s="22" t="s">
        <v>794</v>
      </c>
      <c r="AA1" s="22" t="s">
        <v>109</v>
      </c>
      <c r="AB1" s="22" t="s">
        <v>110</v>
      </c>
      <c r="AC1" s="22" t="s">
        <v>122</v>
      </c>
      <c r="AD1" s="22" t="s">
        <v>93</v>
      </c>
      <c r="AE1" s="22" t="s">
        <v>111</v>
      </c>
      <c r="AF1" s="22" t="s">
        <v>17</v>
      </c>
      <c r="AG1" s="22" t="s">
        <v>18</v>
      </c>
      <c r="AH1" s="22" t="s">
        <v>19</v>
      </c>
      <c r="AI1" s="22" t="s">
        <v>20</v>
      </c>
      <c r="AJ1" s="22" t="s">
        <v>21</v>
      </c>
      <c r="AK1" s="22" t="s">
        <v>124</v>
      </c>
      <c r="AL1" s="22" t="s">
        <v>22</v>
      </c>
      <c r="AM1" s="22" t="s">
        <v>24</v>
      </c>
      <c r="AN1" s="22" t="s">
        <v>25</v>
      </c>
    </row>
    <row r="2" spans="1:40">
      <c r="A2" s="30"/>
      <c r="B2" s="23"/>
      <c r="C2" s="23"/>
      <c r="D2" s="23"/>
      <c r="E2" s="21"/>
      <c r="F2" s="23"/>
      <c r="G2" s="23"/>
      <c r="H2" s="21"/>
      <c r="I2" s="23"/>
      <c r="J2" s="21"/>
      <c r="K2" s="21"/>
      <c r="L2" s="23"/>
      <c r="M2" s="23"/>
      <c r="N2" s="23"/>
      <c r="O2" s="23"/>
      <c r="P2" s="23"/>
      <c r="Q2" s="23"/>
      <c r="R2" s="21"/>
      <c r="S2" s="23"/>
      <c r="T2" s="23"/>
      <c r="U2" s="23"/>
      <c r="V2" s="23"/>
      <c r="W2" s="23"/>
      <c r="X2" s="23"/>
      <c r="Y2" s="21"/>
      <c r="Z2" s="23"/>
      <c r="AA2" s="23"/>
      <c r="AB2" s="23"/>
      <c r="AC2" s="23"/>
      <c r="AD2" s="23"/>
      <c r="AE2" s="23"/>
      <c r="AF2" s="23"/>
      <c r="AG2" s="23"/>
      <c r="AH2" s="23"/>
      <c r="AI2" s="23"/>
      <c r="AK2" s="30"/>
      <c r="AL2" s="23"/>
    </row>
    <row r="3" spans="1:40">
      <c r="A3" s="23"/>
      <c r="B3" s="23"/>
      <c r="C3" s="23"/>
      <c r="D3" s="23"/>
      <c r="E3" s="21"/>
      <c r="F3" s="23"/>
      <c r="G3" s="23"/>
      <c r="H3" s="21"/>
      <c r="I3" s="23"/>
      <c r="J3" s="21"/>
      <c r="K3" s="21"/>
      <c r="L3" s="23"/>
      <c r="M3" s="23"/>
      <c r="N3" s="23"/>
      <c r="O3" s="23"/>
      <c r="P3" s="23"/>
      <c r="Q3" s="23"/>
      <c r="R3" s="21"/>
      <c r="S3" s="23"/>
      <c r="T3" s="23"/>
      <c r="U3" s="23"/>
      <c r="V3" s="23"/>
      <c r="W3" s="23"/>
      <c r="X3" s="23"/>
      <c r="Y3" s="21"/>
      <c r="Z3" s="21"/>
      <c r="AA3" s="23"/>
      <c r="AB3" s="23"/>
      <c r="AF3" s="23"/>
      <c r="AG3" s="23"/>
      <c r="AH3" s="23"/>
      <c r="AI3" s="23"/>
      <c r="AK3" s="23"/>
      <c r="AL3" s="23"/>
    </row>
    <row r="4" spans="1:40">
      <c r="A4" s="23"/>
      <c r="B4" s="23"/>
      <c r="C4" s="23"/>
      <c r="D4" s="23"/>
      <c r="E4" s="21"/>
      <c r="F4" s="23"/>
      <c r="G4" s="23"/>
      <c r="H4" s="21"/>
      <c r="I4" s="23"/>
      <c r="J4" s="21"/>
      <c r="K4" s="21"/>
      <c r="L4" s="23"/>
      <c r="M4" s="23"/>
      <c r="N4" s="23"/>
      <c r="O4" s="23"/>
      <c r="P4" s="23"/>
      <c r="Q4" s="23"/>
      <c r="R4" s="21"/>
      <c r="S4" s="23"/>
      <c r="T4" s="23"/>
      <c r="U4" s="23"/>
      <c r="V4" s="23"/>
      <c r="W4" s="23"/>
      <c r="X4" s="23"/>
      <c r="Y4" s="21"/>
      <c r="Z4" s="21"/>
      <c r="AA4" s="23"/>
      <c r="AB4" s="23"/>
      <c r="AD4" s="23"/>
      <c r="AE4" s="23"/>
      <c r="AF4" s="23"/>
      <c r="AG4" s="23"/>
      <c r="AH4" s="23"/>
      <c r="AI4" s="23"/>
      <c r="AK4" s="23"/>
      <c r="AL4" s="23"/>
    </row>
    <row r="5" spans="1:40">
      <c r="A5" s="23"/>
      <c r="B5" s="23"/>
      <c r="C5" s="23"/>
      <c r="D5" s="23"/>
      <c r="E5" s="21"/>
      <c r="F5" s="23"/>
      <c r="G5" s="23"/>
      <c r="H5" s="21"/>
      <c r="I5" s="23"/>
      <c r="J5" s="21"/>
      <c r="K5" s="21"/>
      <c r="L5" s="23"/>
      <c r="M5" s="23"/>
      <c r="N5" s="23"/>
      <c r="O5" s="23"/>
      <c r="P5" s="23"/>
      <c r="Q5" s="23"/>
      <c r="R5" s="21"/>
      <c r="S5" s="23"/>
      <c r="T5" s="23"/>
      <c r="U5" s="23"/>
      <c r="V5" s="23"/>
      <c r="W5" s="23"/>
      <c r="X5" s="23"/>
      <c r="Y5" s="21"/>
      <c r="Z5" s="21"/>
      <c r="AA5" s="23"/>
      <c r="AB5" s="23"/>
      <c r="AD5" s="23"/>
      <c r="AE5" s="23"/>
      <c r="AF5" s="23"/>
      <c r="AG5" s="23"/>
      <c r="AH5" s="23"/>
      <c r="AI5" s="23"/>
      <c r="AK5" s="23"/>
      <c r="AL5" s="23"/>
    </row>
    <row r="6" spans="1:40">
      <c r="A6" s="23"/>
      <c r="B6" s="23"/>
      <c r="C6" s="23"/>
      <c r="D6" s="23"/>
      <c r="E6" s="21"/>
      <c r="F6" s="23"/>
      <c r="G6" s="23"/>
      <c r="H6" s="21"/>
      <c r="I6" s="23"/>
      <c r="J6" s="21"/>
      <c r="K6" s="21"/>
      <c r="L6" s="23"/>
      <c r="M6" s="23"/>
      <c r="N6" s="23"/>
      <c r="O6" s="23"/>
      <c r="P6" s="23"/>
      <c r="Q6" s="23"/>
      <c r="R6" s="21"/>
      <c r="S6" s="23"/>
      <c r="T6" s="23"/>
      <c r="U6" s="23"/>
      <c r="V6" s="23"/>
      <c r="W6" s="23"/>
      <c r="X6" s="23"/>
      <c r="Y6" s="21"/>
      <c r="Z6" s="21"/>
      <c r="AA6" s="23"/>
      <c r="AB6" s="23"/>
      <c r="AD6" s="23"/>
      <c r="AE6" s="23"/>
      <c r="AF6" s="23"/>
      <c r="AG6" s="23"/>
      <c r="AH6" s="23"/>
      <c r="AI6" s="23"/>
      <c r="AK6" s="23"/>
      <c r="AL6" s="23"/>
    </row>
    <row r="7" spans="1:40">
      <c r="A7" s="23"/>
      <c r="B7" s="23"/>
      <c r="C7" s="23"/>
      <c r="D7" s="23"/>
      <c r="E7" s="21"/>
      <c r="F7" s="23"/>
      <c r="G7" s="23"/>
      <c r="H7" s="21"/>
      <c r="I7" s="23"/>
      <c r="J7" s="21"/>
      <c r="K7" s="21"/>
      <c r="L7" s="23"/>
      <c r="M7" s="23"/>
      <c r="N7" s="23"/>
      <c r="O7" s="23"/>
      <c r="P7" s="23"/>
      <c r="Q7" s="23"/>
      <c r="R7" s="21"/>
      <c r="S7" s="23"/>
      <c r="T7" s="23"/>
      <c r="U7" s="23"/>
      <c r="V7" s="23"/>
      <c r="W7" s="23"/>
      <c r="X7" s="23"/>
      <c r="Y7" s="21"/>
      <c r="Z7" s="21"/>
      <c r="AA7" s="23"/>
      <c r="AB7" s="23"/>
      <c r="AD7" s="23"/>
      <c r="AE7" s="23"/>
      <c r="AF7" s="23"/>
      <c r="AG7" s="23"/>
      <c r="AH7" s="23"/>
      <c r="AI7" s="23"/>
      <c r="AK7" s="23"/>
      <c r="AL7" s="23"/>
    </row>
    <row r="8" spans="1:40">
      <c r="A8" s="23"/>
      <c r="B8" s="23"/>
      <c r="C8" s="23"/>
      <c r="D8" s="23"/>
      <c r="E8" s="21"/>
      <c r="F8" s="23"/>
      <c r="G8" s="23"/>
      <c r="H8" s="21"/>
      <c r="I8" s="23"/>
      <c r="J8" s="21"/>
      <c r="K8" s="21"/>
      <c r="L8" s="23"/>
      <c r="M8" s="23"/>
      <c r="N8" s="23"/>
      <c r="O8" s="23"/>
      <c r="P8" s="23"/>
      <c r="Q8" s="23"/>
      <c r="R8" s="21"/>
      <c r="S8" s="23"/>
      <c r="T8" s="23"/>
      <c r="U8" s="23"/>
      <c r="V8" s="23"/>
      <c r="W8" s="23"/>
      <c r="X8" s="23"/>
      <c r="Y8" s="21"/>
      <c r="Z8" s="21"/>
      <c r="AA8" s="23"/>
      <c r="AB8" s="23"/>
      <c r="AD8" s="23"/>
      <c r="AE8" s="23"/>
      <c r="AF8" s="23"/>
      <c r="AG8" s="23"/>
      <c r="AH8" s="23"/>
      <c r="AI8" s="23"/>
      <c r="AK8" s="23"/>
      <c r="AL8" s="23"/>
    </row>
    <row r="9" spans="1:40">
      <c r="A9" s="23"/>
      <c r="B9" s="23"/>
      <c r="C9" s="23"/>
      <c r="D9" s="23"/>
      <c r="E9" s="21"/>
      <c r="F9" s="23"/>
      <c r="G9" s="23"/>
      <c r="H9" s="21"/>
      <c r="I9" s="23"/>
      <c r="J9" s="21"/>
      <c r="K9" s="21"/>
      <c r="L9" s="23"/>
      <c r="M9" s="23"/>
      <c r="N9" s="23"/>
      <c r="O9" s="23"/>
      <c r="P9" s="23"/>
      <c r="Q9" s="23"/>
      <c r="R9" s="21"/>
      <c r="S9" s="23"/>
      <c r="T9" s="23"/>
      <c r="U9" s="23"/>
      <c r="V9" s="23"/>
      <c r="W9" s="23"/>
      <c r="X9" s="23"/>
      <c r="Y9" s="21"/>
      <c r="Z9" s="21"/>
      <c r="AA9" s="23"/>
      <c r="AB9" s="23"/>
      <c r="AD9" s="23"/>
      <c r="AE9" s="23"/>
      <c r="AF9" s="23"/>
      <c r="AG9" s="23"/>
      <c r="AH9" s="23"/>
      <c r="AL9" s="23"/>
    </row>
    <row r="10" spans="1:40">
      <c r="A10" s="23"/>
      <c r="B10" s="23"/>
      <c r="C10" s="23"/>
      <c r="D10" s="23"/>
      <c r="E10" s="21"/>
      <c r="F10" s="23"/>
      <c r="G10" s="23"/>
      <c r="H10" s="21"/>
      <c r="I10" s="23"/>
      <c r="J10" s="21"/>
      <c r="K10" s="21"/>
      <c r="L10" s="23"/>
      <c r="M10" s="23"/>
      <c r="N10" s="23"/>
      <c r="O10" s="23"/>
      <c r="P10" s="23"/>
      <c r="Q10" s="23"/>
      <c r="R10" s="21"/>
      <c r="S10" s="23"/>
      <c r="T10" s="23"/>
      <c r="U10" s="23"/>
      <c r="V10" s="23"/>
      <c r="W10" s="23"/>
      <c r="X10" s="23"/>
      <c r="Y10" s="21"/>
      <c r="Z10" s="21"/>
      <c r="AA10" s="23"/>
      <c r="AB10" s="23"/>
      <c r="AD10" s="23"/>
      <c r="AE10" s="23"/>
      <c r="AF10" s="23"/>
      <c r="AG10" s="23"/>
      <c r="AH10" s="23"/>
      <c r="AL10" s="23"/>
    </row>
    <row r="11" spans="1:40">
      <c r="A11" s="23"/>
      <c r="B11" s="23"/>
      <c r="C11" s="23"/>
      <c r="D11" s="23"/>
      <c r="E11" s="21"/>
      <c r="F11" s="23"/>
      <c r="G11" s="23"/>
      <c r="H11" s="21"/>
      <c r="I11" s="23"/>
      <c r="J11" s="21"/>
      <c r="K11" s="21"/>
      <c r="L11" s="23"/>
      <c r="M11" s="23"/>
      <c r="N11" s="23"/>
      <c r="O11" s="23"/>
      <c r="P11" s="23"/>
      <c r="Q11" s="23"/>
      <c r="R11" s="21"/>
      <c r="S11" s="23"/>
      <c r="T11" s="23"/>
      <c r="U11" s="23"/>
      <c r="V11" s="23"/>
      <c r="W11" s="23"/>
      <c r="X11" s="23"/>
      <c r="Y11" s="21"/>
      <c r="Z11" s="21"/>
      <c r="AA11" s="23"/>
      <c r="AB11" s="23"/>
      <c r="AD11" s="23"/>
      <c r="AE11" s="23"/>
      <c r="AF11" s="23"/>
      <c r="AG11" s="23"/>
      <c r="AH11" s="23"/>
      <c r="AI11" s="23"/>
      <c r="AK11" s="23"/>
      <c r="AL11" s="23"/>
    </row>
    <row r="12" spans="1:40">
      <c r="A12" s="23"/>
      <c r="B12" s="23"/>
      <c r="C12" s="23"/>
      <c r="D12" s="23"/>
      <c r="E12" s="21"/>
      <c r="F12" s="23"/>
      <c r="G12" s="23"/>
      <c r="H12" s="21"/>
      <c r="I12" s="23"/>
      <c r="J12" s="21"/>
      <c r="K12" s="21"/>
      <c r="L12" s="23"/>
      <c r="M12" s="23"/>
      <c r="N12" s="23"/>
      <c r="O12" s="23"/>
      <c r="P12" s="23"/>
      <c r="Q12" s="23"/>
      <c r="R12" s="21"/>
      <c r="S12" s="23"/>
      <c r="T12" s="23"/>
      <c r="U12" s="23"/>
      <c r="V12" s="23"/>
      <c r="W12" s="23"/>
      <c r="X12" s="23"/>
      <c r="Y12" s="21"/>
      <c r="Z12" s="21"/>
      <c r="AA12" s="23"/>
      <c r="AB12" s="23"/>
      <c r="AD12" s="23"/>
      <c r="AE12" s="23"/>
      <c r="AF12" s="23"/>
      <c r="AG12" s="23"/>
      <c r="AH12" s="23"/>
      <c r="AI12" s="23"/>
      <c r="AK12" s="23"/>
      <c r="AL12" s="23"/>
    </row>
    <row r="13" spans="1:40">
      <c r="A13" s="23"/>
      <c r="B13" s="23"/>
      <c r="C13" s="23"/>
      <c r="D13" s="23"/>
      <c r="E13" s="21"/>
      <c r="F13" s="23"/>
      <c r="G13" s="23"/>
      <c r="H13" s="21"/>
      <c r="I13" s="23"/>
      <c r="J13" s="21"/>
      <c r="K13" s="21"/>
      <c r="L13" s="23"/>
      <c r="M13" s="23"/>
      <c r="N13" s="23"/>
      <c r="O13" s="23"/>
      <c r="P13" s="23"/>
      <c r="Q13" s="23"/>
      <c r="R13" s="21"/>
      <c r="S13" s="23"/>
      <c r="T13" s="23"/>
      <c r="U13" s="23"/>
      <c r="V13" s="23"/>
      <c r="W13" s="23"/>
      <c r="X13" s="23"/>
      <c r="Y13" s="21"/>
      <c r="Z13" s="21"/>
      <c r="AA13" s="23"/>
      <c r="AB13" s="23"/>
      <c r="AD13" s="23"/>
      <c r="AE13" s="23"/>
      <c r="AF13" s="23"/>
      <c r="AG13" s="23"/>
      <c r="AH13" s="23"/>
      <c r="AI13" s="23"/>
      <c r="AK13" s="23"/>
      <c r="AL13" s="23"/>
    </row>
    <row r="14" spans="1:40">
      <c r="A14" s="23"/>
      <c r="B14" s="23"/>
      <c r="C14" s="23"/>
      <c r="D14" s="23"/>
      <c r="E14" s="21"/>
      <c r="F14" s="23"/>
      <c r="G14" s="23"/>
      <c r="H14" s="21"/>
      <c r="I14" s="23"/>
      <c r="J14" s="21"/>
      <c r="K14" s="21"/>
      <c r="L14" s="23"/>
      <c r="M14" s="23"/>
      <c r="N14" s="23"/>
      <c r="O14" s="23"/>
      <c r="P14" s="23"/>
      <c r="Q14" s="23"/>
      <c r="R14" s="21"/>
      <c r="S14" s="23"/>
      <c r="T14" s="23"/>
      <c r="U14" s="23"/>
      <c r="V14" s="23"/>
      <c r="W14" s="23"/>
      <c r="X14" s="23"/>
      <c r="Y14" s="21"/>
      <c r="Z14" s="21"/>
      <c r="AA14" s="23"/>
      <c r="AB14" s="23"/>
      <c r="AD14" s="23"/>
      <c r="AE14" s="23"/>
      <c r="AF14" s="23"/>
      <c r="AG14" s="23"/>
      <c r="AH14" s="23"/>
      <c r="AI14" s="23"/>
      <c r="AK14" s="23"/>
      <c r="AL14" s="23"/>
    </row>
    <row r="15" spans="1:40">
      <c r="A15" s="23"/>
      <c r="B15" s="23"/>
      <c r="C15" s="23"/>
      <c r="D15" s="23"/>
      <c r="E15" s="21"/>
      <c r="F15" s="23"/>
      <c r="G15" s="23"/>
      <c r="H15" s="21"/>
      <c r="I15" s="23"/>
      <c r="J15" s="21"/>
      <c r="K15" s="21"/>
      <c r="L15" s="23"/>
      <c r="M15" s="23"/>
      <c r="N15" s="23"/>
      <c r="O15" s="23"/>
      <c r="P15" s="23"/>
      <c r="Q15" s="23"/>
      <c r="R15" s="21"/>
      <c r="S15" s="23"/>
      <c r="T15" s="23"/>
      <c r="U15" s="23"/>
      <c r="V15" s="23"/>
      <c r="W15" s="23"/>
      <c r="X15" s="23"/>
      <c r="Y15" s="21"/>
      <c r="Z15" s="21"/>
      <c r="AA15" s="23"/>
      <c r="AB15" s="23"/>
      <c r="AD15" s="23"/>
      <c r="AE15" s="23"/>
      <c r="AF15" s="23"/>
      <c r="AG15" s="23"/>
      <c r="AH15" s="23"/>
      <c r="AI15" s="23"/>
      <c r="AK15" s="23"/>
      <c r="AL15" s="23"/>
    </row>
    <row r="16" spans="1:40">
      <c r="A16" s="23"/>
      <c r="B16" s="23"/>
      <c r="C16" s="23"/>
      <c r="D16" s="23"/>
      <c r="E16" s="21"/>
      <c r="F16" s="23"/>
      <c r="G16" s="23"/>
      <c r="H16" s="21"/>
      <c r="I16" s="23"/>
      <c r="J16" s="21"/>
      <c r="K16" s="21"/>
      <c r="L16" s="23"/>
      <c r="M16" s="23"/>
      <c r="N16" s="23"/>
      <c r="O16" s="23"/>
      <c r="P16" s="23"/>
      <c r="Q16" s="23"/>
      <c r="R16" s="21"/>
      <c r="S16" s="23"/>
      <c r="T16" s="23"/>
      <c r="U16" s="23"/>
      <c r="V16" s="23"/>
      <c r="W16" s="23"/>
      <c r="X16" s="23"/>
      <c r="Y16" s="21"/>
      <c r="Z16" s="21"/>
      <c r="AA16" s="23"/>
      <c r="AB16" s="23"/>
      <c r="AD16" s="23"/>
      <c r="AE16" s="23"/>
      <c r="AF16" s="23"/>
      <c r="AG16" s="23"/>
      <c r="AH16" s="23"/>
      <c r="AI16" s="23"/>
      <c r="AK16" s="23"/>
      <c r="AL16" s="23"/>
    </row>
    <row r="17" spans="1:38">
      <c r="A17" s="23"/>
      <c r="B17" s="23"/>
      <c r="C17" s="23"/>
      <c r="D17" s="23"/>
      <c r="E17" s="21"/>
      <c r="F17" s="23"/>
      <c r="G17" s="23"/>
      <c r="H17" s="21"/>
      <c r="I17" s="23"/>
      <c r="J17" s="21"/>
      <c r="K17" s="21"/>
      <c r="L17" s="23"/>
      <c r="M17" s="23"/>
      <c r="N17" s="23"/>
      <c r="O17" s="23"/>
      <c r="P17" s="23"/>
      <c r="Q17" s="23"/>
      <c r="R17" s="21"/>
      <c r="S17" s="23"/>
      <c r="T17" s="23"/>
      <c r="U17" s="23"/>
      <c r="V17" s="23"/>
      <c r="W17" s="23"/>
      <c r="X17" s="23"/>
      <c r="Y17" s="21"/>
      <c r="Z17" s="21"/>
      <c r="AA17" s="23"/>
      <c r="AB17" s="23"/>
      <c r="AD17" s="23"/>
      <c r="AE17" s="23"/>
      <c r="AF17" s="23"/>
      <c r="AG17" s="23"/>
      <c r="AH17" s="23"/>
      <c r="AI17" s="23"/>
      <c r="AK17" s="23"/>
      <c r="AL17" s="23"/>
    </row>
    <row r="18" spans="1:38">
      <c r="A18" s="23"/>
      <c r="B18" s="23"/>
      <c r="C18" s="23"/>
      <c r="D18" s="23"/>
      <c r="E18" s="21"/>
      <c r="F18" s="23"/>
      <c r="G18" s="23"/>
      <c r="H18" s="21"/>
      <c r="I18" s="23"/>
      <c r="J18" s="21"/>
      <c r="K18" s="21"/>
      <c r="L18" s="23"/>
      <c r="M18" s="23"/>
      <c r="N18" s="23"/>
      <c r="O18" s="23"/>
      <c r="P18" s="23"/>
      <c r="Q18" s="23"/>
      <c r="R18" s="21"/>
      <c r="S18" s="23"/>
      <c r="T18" s="23"/>
      <c r="U18" s="23"/>
      <c r="V18" s="23"/>
      <c r="W18" s="23"/>
      <c r="X18" s="23"/>
      <c r="Y18" s="21"/>
      <c r="Z18" s="21"/>
      <c r="AA18" s="23"/>
      <c r="AB18" s="23"/>
      <c r="AD18" s="23"/>
      <c r="AE18" s="23"/>
      <c r="AF18" s="23"/>
      <c r="AG18" s="23"/>
      <c r="AH18" s="23"/>
      <c r="AI18" s="23"/>
      <c r="AK18" s="23"/>
      <c r="AL18" s="23"/>
    </row>
    <row r="19" spans="1:38">
      <c r="A19" s="23"/>
      <c r="B19" s="23"/>
      <c r="C19" s="23"/>
      <c r="D19" s="23"/>
      <c r="E19" s="21"/>
      <c r="F19" s="23"/>
      <c r="G19" s="23"/>
      <c r="H19" s="21"/>
      <c r="I19" s="23"/>
      <c r="J19" s="21"/>
      <c r="K19" s="21"/>
      <c r="L19" s="23"/>
      <c r="M19" s="23"/>
      <c r="N19" s="23"/>
      <c r="O19" s="23"/>
      <c r="P19" s="23"/>
      <c r="Q19" s="23"/>
      <c r="R19" s="21"/>
      <c r="S19" s="23"/>
      <c r="T19" s="23"/>
      <c r="U19" s="23"/>
      <c r="V19" s="23"/>
      <c r="W19" s="23"/>
      <c r="X19" s="23"/>
      <c r="Y19" s="21"/>
      <c r="Z19" s="21"/>
      <c r="AA19" s="23"/>
      <c r="AB19" s="23"/>
      <c r="AD19" s="23"/>
      <c r="AE19" s="23"/>
      <c r="AF19" s="23"/>
      <c r="AG19" s="23"/>
      <c r="AH19" s="23"/>
      <c r="AI19" s="23"/>
      <c r="AK19" s="23"/>
      <c r="AL19" s="23"/>
    </row>
    <row r="20" spans="1:38">
      <c r="E20" s="21"/>
      <c r="H20" s="21"/>
      <c r="I20" s="23"/>
      <c r="J20" s="21"/>
      <c r="K20" s="21"/>
      <c r="L20" s="23"/>
      <c r="M20" s="23"/>
      <c r="P20" s="23"/>
      <c r="Q20" s="23"/>
      <c r="T20" s="23"/>
      <c r="U20" s="23"/>
      <c r="Y20" s="21"/>
      <c r="Z20" s="21"/>
      <c r="AA20" s="23"/>
      <c r="AB20" s="23"/>
      <c r="AL20" s="23"/>
    </row>
    <row r="21" spans="1:38">
      <c r="AL21" s="2"/>
    </row>
    <row r="22" spans="1:38">
      <c r="T22" s="2"/>
      <c r="U22" s="2"/>
      <c r="AL22" s="2"/>
    </row>
    <row r="23" spans="1:38">
      <c r="T23" s="2"/>
      <c r="U23" s="2"/>
    </row>
    <row r="24" spans="1:38">
      <c r="T24" s="2"/>
      <c r="U24" s="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6">
    <dataValidation type="list" allowBlank="1" showInputMessage="1" showErrorMessage="1" sqref="J2:J20" xr:uid="{00000000-0002-0000-1000-000000000000}">
      <formula1>israel_abroad</formula1>
    </dataValidation>
    <dataValidation type="list" allowBlank="1" showInputMessage="1" showErrorMessage="1" sqref="Q2:Q20" xr:uid="{00000000-0002-0000-1000-000001000000}">
      <formula1>What_is_rated</formula1>
    </dataValidation>
    <dataValidation type="list" allowBlank="1" showInputMessage="1" showErrorMessage="1" sqref="P2:P20" xr:uid="{00000000-0002-0000-1000-000002000000}">
      <formula1>Rating_Agency</formula1>
    </dataValidation>
    <dataValidation type="list" allowBlank="1" showInputMessage="1" showErrorMessage="1" sqref="M2:M20" xr:uid="{00000000-0002-0000-1000-000003000000}">
      <formula1>Holding_interest</formula1>
    </dataValidation>
    <dataValidation type="list" allowBlank="1" showInputMessage="1" showErrorMessage="1" sqref="K2:K20" xr:uid="{00000000-0002-0000-1000-000004000000}">
      <formula1>Country_list</formula1>
    </dataValidation>
    <dataValidation type="list" allowBlank="1" showInputMessage="1" showErrorMessage="1" sqref="AF3 AA2:AA20" xr:uid="{00000000-0002-0000-1000-000005000000}">
      <formula1>Valuation</formula1>
    </dataValidation>
    <dataValidation type="list" allowBlank="1" showInputMessage="1" showErrorMessage="1" sqref="AB2:AB20" xr:uid="{00000000-0002-0000-1000-000006000000}">
      <formula1>Dependence_Independence</formula1>
    </dataValidation>
    <dataValidation type="list" allowBlank="1" showInputMessage="1" showErrorMessage="1" sqref="U2:U20" xr:uid="{00000000-0002-0000-1000-000007000000}">
      <formula1>Underlying_Interest_Rates</formula1>
    </dataValidation>
    <dataValidation type="list" allowBlank="1" showInputMessage="1" showErrorMessage="1" sqref="T2:T20" xr:uid="{00000000-0002-0000-1000-000008000000}">
      <formula1>Linked_Type</formula1>
    </dataValidation>
    <dataValidation type="list" allowBlank="1" showInputMessage="1" showErrorMessage="1" sqref="Z2:Z20" xr:uid="{00000000-0002-0000-1000-000009000000}">
      <formula1>Yes_No_Bad_Debt</formula1>
    </dataValidation>
    <dataValidation type="list" allowBlank="1" showInputMessage="1" showErrorMessage="1" sqref="E3:E20" xr:uid="{00000000-0002-0000-1000-00000A000000}">
      <formula1>Issuer_Number_Type_2</formula1>
    </dataValidation>
    <dataValidation type="list" allowBlank="1" showInputMessage="1" showErrorMessage="1" sqref="H2:H20" xr:uid="{00000000-0002-0000-1000-00000B000000}">
      <formula1>Type_of_Security_ID_Fund</formula1>
    </dataValidation>
    <dataValidation type="list" allowBlank="1" showInputMessage="1" showErrorMessage="1" sqref="E2" xr:uid="{00000000-0002-0000-1000-00000C000000}">
      <formula1>Issuer_Number_Type_3</formula1>
    </dataValidation>
    <dataValidation type="list" allowBlank="1" showInputMessage="1" showErrorMessage="1" sqref="Y2:Y20" xr:uid="{00000000-0002-0000-1000-00000D000000}">
      <formula1>Subordination_Risk</formula1>
    </dataValidation>
    <dataValidation type="list" allowBlank="1" showInputMessage="1" showErrorMessage="1" sqref="AL2:AL20" xr:uid="{00000000-0002-0000-1000-00000E000000}">
      <formula1>In_the_books</formula1>
    </dataValidation>
    <dataValidation type="list" allowBlank="1" showInputMessage="1" showErrorMessage="1" sqref="L2:L20" xr:uid="{00000000-0002-0000-1000-00000F000000}">
      <formula1>Industry_Sector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000-000010000000}">
          <x14:formula1>
            <xm:f>'אפשרויות בחירה'!$C$870:$C$873</xm:f>
          </x14:formula1>
          <xm:sqref>I2:I20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AL25"/>
  <sheetViews>
    <sheetView rightToLeft="1" topLeftCell="M1" zoomScale="70" zoomScaleNormal="70" workbookViewId="0">
      <selection activeCell="AB15" sqref="AB15"/>
    </sheetView>
  </sheetViews>
  <sheetFormatPr defaultColWidth="9" defaultRowHeight="14.25"/>
  <cols>
    <col min="1" max="4" width="11.625" style="2" customWidth="1"/>
    <col min="5" max="5" width="11.625" style="4" customWidth="1"/>
    <col min="6" max="11" width="11.625" style="2" customWidth="1"/>
    <col min="12" max="12" width="11.625" style="4" customWidth="1"/>
    <col min="13" max="23" width="11.625" style="2" customWidth="1"/>
    <col min="24" max="25" width="11.625" style="4" customWidth="1"/>
    <col min="26" max="38" width="11.625" style="2" customWidth="1"/>
    <col min="39" max="39" width="9" style="2" customWidth="1"/>
    <col min="40" max="16384" width="9" style="2"/>
  </cols>
  <sheetData>
    <row r="1" spans="1:38" ht="66.75" customHeight="1">
      <c r="A1" s="22" t="s">
        <v>0</v>
      </c>
      <c r="B1" s="22" t="s">
        <v>1</v>
      </c>
      <c r="C1" s="22" t="s">
        <v>2</v>
      </c>
      <c r="D1" s="22" t="s">
        <v>105</v>
      </c>
      <c r="E1" s="22" t="s">
        <v>106</v>
      </c>
      <c r="F1" s="22" t="s">
        <v>3</v>
      </c>
      <c r="G1" s="22" t="s">
        <v>4</v>
      </c>
      <c r="H1" s="22" t="s">
        <v>107</v>
      </c>
      <c r="I1" s="22" t="s">
        <v>5</v>
      </c>
      <c r="J1" s="22" t="s">
        <v>6</v>
      </c>
      <c r="K1" s="22" t="s">
        <v>7</v>
      </c>
      <c r="L1" s="22" t="s">
        <v>286</v>
      </c>
      <c r="M1" s="22" t="s">
        <v>108</v>
      </c>
      <c r="N1" s="22" t="s">
        <v>84</v>
      </c>
      <c r="O1" s="22" t="s">
        <v>116</v>
      </c>
      <c r="P1" s="22" t="s">
        <v>9</v>
      </c>
      <c r="Q1" s="22" t="s">
        <v>10</v>
      </c>
      <c r="R1" s="22" t="s">
        <v>132</v>
      </c>
      <c r="S1" s="22" t="s">
        <v>11</v>
      </c>
      <c r="T1" s="22" t="s">
        <v>12</v>
      </c>
      <c r="U1" s="22" t="s">
        <v>13</v>
      </c>
      <c r="V1" s="164" t="s">
        <v>15</v>
      </c>
      <c r="W1" s="164" t="s">
        <v>14</v>
      </c>
      <c r="X1" s="22" t="s">
        <v>371</v>
      </c>
      <c r="Y1" s="22" t="s">
        <v>794</v>
      </c>
      <c r="Z1" s="22" t="s">
        <v>109</v>
      </c>
      <c r="AA1" s="22" t="s">
        <v>110</v>
      </c>
      <c r="AB1" s="22" t="s">
        <v>93</v>
      </c>
      <c r="AC1" s="22" t="s">
        <v>111</v>
      </c>
      <c r="AD1" s="22" t="s">
        <v>17</v>
      </c>
      <c r="AE1" s="22" t="s">
        <v>18</v>
      </c>
      <c r="AF1" s="22" t="s">
        <v>19</v>
      </c>
      <c r="AG1" s="22" t="s">
        <v>20</v>
      </c>
      <c r="AH1" s="22" t="s">
        <v>21</v>
      </c>
      <c r="AI1" s="22" t="s">
        <v>124</v>
      </c>
      <c r="AJ1" s="22" t="s">
        <v>22</v>
      </c>
      <c r="AK1" s="164" t="s">
        <v>24</v>
      </c>
      <c r="AL1" s="164" t="s">
        <v>25</v>
      </c>
    </row>
    <row r="2" spans="1:38">
      <c r="A2" s="2" t="s">
        <v>26</v>
      </c>
      <c r="B2" s="23">
        <v>378</v>
      </c>
      <c r="C2" s="23" t="s">
        <v>2125</v>
      </c>
      <c r="D2" s="23" t="s">
        <v>2126</v>
      </c>
      <c r="E2" s="21" t="s">
        <v>1286</v>
      </c>
      <c r="F2" s="23" t="s">
        <v>2127</v>
      </c>
      <c r="G2" s="23" t="s">
        <v>2128</v>
      </c>
      <c r="H2" s="23" t="s">
        <v>281</v>
      </c>
      <c r="I2" s="23" t="s">
        <v>718</v>
      </c>
      <c r="J2" s="21" t="s">
        <v>31</v>
      </c>
      <c r="K2" s="21" t="s">
        <v>31</v>
      </c>
      <c r="L2" s="23" t="s">
        <v>274</v>
      </c>
      <c r="M2" s="23" t="s">
        <v>440</v>
      </c>
      <c r="N2" s="23" t="s">
        <v>98</v>
      </c>
      <c r="O2" s="23" t="s">
        <v>2129</v>
      </c>
      <c r="P2" s="23" t="s">
        <v>1699</v>
      </c>
      <c r="Q2" s="23" t="s">
        <v>374</v>
      </c>
      <c r="R2" s="23" t="s">
        <v>367</v>
      </c>
      <c r="S2" s="21" t="s">
        <v>35</v>
      </c>
      <c r="T2" s="154">
        <v>0.67</v>
      </c>
      <c r="U2" s="23" t="s">
        <v>2130</v>
      </c>
      <c r="V2" s="170">
        <v>2.2780000000000002E-2</v>
      </c>
      <c r="W2" s="165">
        <v>7.7499999999999999E-2</v>
      </c>
      <c r="X2" s="21" t="s">
        <v>373</v>
      </c>
      <c r="Y2" s="21" t="s">
        <v>98</v>
      </c>
      <c r="Z2" s="23" t="s">
        <v>857</v>
      </c>
      <c r="AA2" s="23" t="s">
        <v>1316</v>
      </c>
      <c r="AB2" s="2" t="s">
        <v>1317</v>
      </c>
      <c r="AC2" s="182">
        <v>45473</v>
      </c>
      <c r="AD2" s="154">
        <v>72284.22</v>
      </c>
      <c r="AE2" s="154">
        <v>1</v>
      </c>
      <c r="AF2" s="154">
        <v>147.52000000000001</v>
      </c>
      <c r="AG2" s="154">
        <v>106.634</v>
      </c>
      <c r="AH2" s="23"/>
      <c r="AI2" s="30"/>
      <c r="AJ2" s="23" t="s">
        <v>37</v>
      </c>
      <c r="AK2" s="165">
        <v>0.13041673504684401</v>
      </c>
      <c r="AL2" s="165">
        <v>1.6631478574387999E-4</v>
      </c>
    </row>
    <row r="3" spans="1:38">
      <c r="A3" s="23" t="s">
        <v>26</v>
      </c>
      <c r="B3" s="23">
        <v>378</v>
      </c>
      <c r="C3" s="23" t="s">
        <v>2131</v>
      </c>
      <c r="D3" s="23" t="s">
        <v>2132</v>
      </c>
      <c r="E3" s="21" t="s">
        <v>1286</v>
      </c>
      <c r="F3" s="23" t="s">
        <v>2133</v>
      </c>
      <c r="G3" s="23" t="s">
        <v>2134</v>
      </c>
      <c r="H3" s="23" t="s">
        <v>34</v>
      </c>
      <c r="I3" s="23" t="s">
        <v>932</v>
      </c>
      <c r="J3" s="21" t="s">
        <v>31</v>
      </c>
      <c r="K3" s="21" t="s">
        <v>31</v>
      </c>
      <c r="L3" s="23" t="s">
        <v>274</v>
      </c>
      <c r="M3" s="23" t="s">
        <v>424</v>
      </c>
      <c r="N3" s="23" t="s">
        <v>98</v>
      </c>
      <c r="O3" s="23" t="s">
        <v>2135</v>
      </c>
      <c r="P3" s="23" t="s">
        <v>1280</v>
      </c>
      <c r="Q3" s="23" t="s">
        <v>274</v>
      </c>
      <c r="R3" s="23" t="s">
        <v>369</v>
      </c>
      <c r="S3" s="21" t="s">
        <v>35</v>
      </c>
      <c r="T3" s="154">
        <v>0</v>
      </c>
      <c r="U3" s="23" t="s">
        <v>2136</v>
      </c>
      <c r="V3" s="170">
        <v>0</v>
      </c>
      <c r="W3" s="165">
        <v>0</v>
      </c>
      <c r="X3" s="21" t="s">
        <v>372</v>
      </c>
      <c r="Y3" s="21" t="s">
        <v>300</v>
      </c>
      <c r="Z3" s="23" t="s">
        <v>274</v>
      </c>
      <c r="AA3" s="23" t="s">
        <v>860</v>
      </c>
      <c r="AB3" s="2" t="s">
        <v>2137</v>
      </c>
      <c r="AC3" s="182">
        <v>45473</v>
      </c>
      <c r="AD3" s="154">
        <v>6066.16</v>
      </c>
      <c r="AE3" s="154">
        <v>1</v>
      </c>
      <c r="AF3" s="154">
        <v>0</v>
      </c>
      <c r="AG3" s="154">
        <v>0</v>
      </c>
      <c r="AH3" s="23"/>
      <c r="AI3" s="23"/>
      <c r="AJ3" s="23" t="s">
        <v>37</v>
      </c>
      <c r="AK3" s="165">
        <v>7.4191265977171093E-11</v>
      </c>
      <c r="AL3" s="165">
        <v>9.4612892284325498E-14</v>
      </c>
    </row>
    <row r="4" spans="1:38">
      <c r="A4" s="23" t="s">
        <v>26</v>
      </c>
      <c r="B4" s="23">
        <v>378</v>
      </c>
      <c r="C4" s="23" t="s">
        <v>2131</v>
      </c>
      <c r="D4" s="23" t="s">
        <v>2132</v>
      </c>
      <c r="E4" s="21" t="s">
        <v>1286</v>
      </c>
      <c r="F4" s="23" t="s">
        <v>2138</v>
      </c>
      <c r="G4" s="23" t="s">
        <v>2139</v>
      </c>
      <c r="H4" s="23" t="s">
        <v>281</v>
      </c>
      <c r="I4" s="23" t="s">
        <v>718</v>
      </c>
      <c r="J4" s="21" t="s">
        <v>31</v>
      </c>
      <c r="K4" s="21" t="s">
        <v>31</v>
      </c>
      <c r="L4" s="23" t="s">
        <v>274</v>
      </c>
      <c r="M4" s="23" t="s">
        <v>424</v>
      </c>
      <c r="N4" s="23" t="s">
        <v>98</v>
      </c>
      <c r="O4" s="2" t="s">
        <v>2135</v>
      </c>
      <c r="P4" s="23" t="s">
        <v>1280</v>
      </c>
      <c r="Q4" s="23" t="s">
        <v>274</v>
      </c>
      <c r="R4" s="23" t="s">
        <v>369</v>
      </c>
      <c r="S4" s="23" t="s">
        <v>35</v>
      </c>
      <c r="T4" s="154">
        <v>0</v>
      </c>
      <c r="U4" s="23" t="s">
        <v>2136</v>
      </c>
      <c r="V4" s="170">
        <v>0</v>
      </c>
      <c r="W4" s="165">
        <v>0</v>
      </c>
      <c r="X4" s="21" t="s">
        <v>372</v>
      </c>
      <c r="Y4" s="21" t="s">
        <v>300</v>
      </c>
      <c r="Z4" s="23" t="s">
        <v>274</v>
      </c>
      <c r="AA4" s="23" t="s">
        <v>860</v>
      </c>
      <c r="AB4" s="2" t="s">
        <v>2137</v>
      </c>
      <c r="AC4" s="182">
        <v>45473</v>
      </c>
      <c r="AD4" s="152">
        <v>4467.8500000000004</v>
      </c>
      <c r="AE4" s="154">
        <v>1</v>
      </c>
      <c r="AF4" s="154">
        <v>0</v>
      </c>
      <c r="AG4" s="154">
        <v>0</v>
      </c>
      <c r="AH4" s="23"/>
      <c r="AI4" s="23"/>
      <c r="AJ4" s="23" t="s">
        <v>37</v>
      </c>
      <c r="AK4" s="165">
        <v>5.4643373682214793E-11</v>
      </c>
      <c r="AL4" s="165">
        <v>6.9684316073516603E-14</v>
      </c>
    </row>
    <row r="5" spans="1:38">
      <c r="A5" s="23" t="s">
        <v>26</v>
      </c>
      <c r="B5" s="23">
        <v>378</v>
      </c>
      <c r="C5" s="23" t="s">
        <v>2140</v>
      </c>
      <c r="D5" s="23" t="s">
        <v>2141</v>
      </c>
      <c r="E5" s="21" t="s">
        <v>1286</v>
      </c>
      <c r="F5" s="23" t="s">
        <v>2142</v>
      </c>
      <c r="G5" s="23" t="s">
        <v>2143</v>
      </c>
      <c r="H5" s="23" t="s">
        <v>281</v>
      </c>
      <c r="I5" s="23" t="s">
        <v>932</v>
      </c>
      <c r="J5" s="21" t="s">
        <v>31</v>
      </c>
      <c r="K5" s="21" t="s">
        <v>31</v>
      </c>
      <c r="L5" s="23" t="s">
        <v>274</v>
      </c>
      <c r="M5" s="23" t="s">
        <v>425</v>
      </c>
      <c r="N5" s="23" t="s">
        <v>98</v>
      </c>
      <c r="O5" s="23" t="s">
        <v>2135</v>
      </c>
      <c r="P5" s="23" t="s">
        <v>1774</v>
      </c>
      <c r="Q5" s="23" t="s">
        <v>376</v>
      </c>
      <c r="R5" s="23" t="s">
        <v>367</v>
      </c>
      <c r="S5" s="21" t="s">
        <v>35</v>
      </c>
      <c r="T5" s="154">
        <v>1.92</v>
      </c>
      <c r="U5" s="23" t="s">
        <v>2144</v>
      </c>
      <c r="V5" s="170">
        <v>5.3120000000000001E-2</v>
      </c>
      <c r="W5" s="165">
        <v>3.1E-2</v>
      </c>
      <c r="X5" s="21" t="s">
        <v>373</v>
      </c>
      <c r="Y5" s="21" t="s">
        <v>98</v>
      </c>
      <c r="Z5" s="23" t="s">
        <v>857</v>
      </c>
      <c r="AA5" s="23" t="s">
        <v>1316</v>
      </c>
      <c r="AB5" s="2" t="s">
        <v>1317</v>
      </c>
      <c r="AC5" s="182">
        <v>45473</v>
      </c>
      <c r="AD5" s="154">
        <v>574550.67000000004</v>
      </c>
      <c r="AE5" s="154">
        <v>1</v>
      </c>
      <c r="AF5" s="154">
        <v>96.05</v>
      </c>
      <c r="AG5" s="152">
        <v>551.85599999999999</v>
      </c>
      <c r="AJ5" s="23" t="s">
        <v>37</v>
      </c>
      <c r="AK5" s="165">
        <v>0.67493915810176897</v>
      </c>
      <c r="AL5" s="165">
        <v>8.6072053122270898E-4</v>
      </c>
    </row>
    <row r="6" spans="1:38">
      <c r="A6" s="23" t="s">
        <v>26</v>
      </c>
      <c r="B6" s="23">
        <v>378</v>
      </c>
      <c r="C6" s="23" t="s">
        <v>2145</v>
      </c>
      <c r="D6" s="23" t="s">
        <v>2146</v>
      </c>
      <c r="E6" s="21" t="s">
        <v>1286</v>
      </c>
      <c r="F6" s="23" t="s">
        <v>2147</v>
      </c>
      <c r="G6" s="23" t="s">
        <v>2148</v>
      </c>
      <c r="H6" s="23" t="s">
        <v>281</v>
      </c>
      <c r="I6" s="23" t="s">
        <v>718</v>
      </c>
      <c r="J6" s="21" t="s">
        <v>31</v>
      </c>
      <c r="K6" s="21" t="s">
        <v>31</v>
      </c>
      <c r="L6" s="23" t="s">
        <v>274</v>
      </c>
      <c r="M6" s="23" t="s">
        <v>439</v>
      </c>
      <c r="N6" s="23" t="s">
        <v>98</v>
      </c>
      <c r="O6" s="23" t="s">
        <v>2135</v>
      </c>
      <c r="P6" s="23" t="s">
        <v>1793</v>
      </c>
      <c r="Q6" s="23" t="s">
        <v>374</v>
      </c>
      <c r="R6" s="23" t="s">
        <v>367</v>
      </c>
      <c r="S6" s="21" t="s">
        <v>35</v>
      </c>
      <c r="T6" s="154">
        <v>1.38</v>
      </c>
      <c r="U6" s="23" t="s">
        <v>2149</v>
      </c>
      <c r="V6" s="170">
        <v>2.521E-2</v>
      </c>
      <c r="W6" s="165">
        <v>5.6000000000000001E-2</v>
      </c>
      <c r="X6" s="21" t="s">
        <v>373</v>
      </c>
      <c r="Y6" s="21" t="s">
        <v>98</v>
      </c>
      <c r="Z6" s="23" t="s">
        <v>857</v>
      </c>
      <c r="AA6" s="23" t="s">
        <v>1316</v>
      </c>
      <c r="AB6" s="2" t="s">
        <v>1317</v>
      </c>
      <c r="AC6" s="182">
        <v>45473</v>
      </c>
      <c r="AD6" s="154">
        <v>29599.64</v>
      </c>
      <c r="AE6" s="154">
        <v>1</v>
      </c>
      <c r="AF6" s="154">
        <v>143</v>
      </c>
      <c r="AG6" s="152">
        <v>42.326999999999998</v>
      </c>
      <c r="AJ6" s="23" t="s">
        <v>37</v>
      </c>
      <c r="AK6" s="165">
        <v>5.1768000062938899E-2</v>
      </c>
      <c r="AL6" s="165">
        <v>6.6017477249099603E-5</v>
      </c>
    </row>
    <row r="7" spans="1:38">
      <c r="A7" s="23" t="s">
        <v>26</v>
      </c>
      <c r="B7" s="23">
        <v>378</v>
      </c>
      <c r="C7" s="23" t="s">
        <v>2150</v>
      </c>
      <c r="D7" s="23" t="s">
        <v>2151</v>
      </c>
      <c r="E7" s="21" t="s">
        <v>1286</v>
      </c>
      <c r="F7" s="23" t="s">
        <v>2152</v>
      </c>
      <c r="G7" s="23" t="s">
        <v>2153</v>
      </c>
      <c r="H7" s="23" t="s">
        <v>281</v>
      </c>
      <c r="I7" s="23" t="s">
        <v>932</v>
      </c>
      <c r="J7" s="21" t="s">
        <v>31</v>
      </c>
      <c r="K7" s="21" t="s">
        <v>31</v>
      </c>
      <c r="L7" s="23" t="s">
        <v>274</v>
      </c>
      <c r="M7" s="23" t="s">
        <v>407</v>
      </c>
      <c r="N7" s="23" t="s">
        <v>98</v>
      </c>
      <c r="O7" s="23" t="s">
        <v>2135</v>
      </c>
      <c r="P7" s="23" t="s">
        <v>1819</v>
      </c>
      <c r="Q7" s="23" t="s">
        <v>376</v>
      </c>
      <c r="R7" s="23" t="s">
        <v>367</v>
      </c>
      <c r="S7" s="21" t="s">
        <v>35</v>
      </c>
      <c r="T7" s="154">
        <v>1.18</v>
      </c>
      <c r="U7" s="23" t="s">
        <v>2154</v>
      </c>
      <c r="V7" s="170">
        <v>5.0270000000000002E-2</v>
      </c>
      <c r="W7" s="165">
        <v>2.5000000000000001E-2</v>
      </c>
      <c r="X7" s="21" t="s">
        <v>373</v>
      </c>
      <c r="Y7" s="21" t="s">
        <v>300</v>
      </c>
      <c r="Z7" s="23" t="s">
        <v>857</v>
      </c>
      <c r="AA7" s="23" t="s">
        <v>1316</v>
      </c>
      <c r="AB7" s="2" t="s">
        <v>1317</v>
      </c>
      <c r="AC7" s="182">
        <v>45473</v>
      </c>
      <c r="AD7" s="154">
        <v>119338.99</v>
      </c>
      <c r="AE7" s="154">
        <v>1</v>
      </c>
      <c r="AF7" s="154">
        <v>97.89</v>
      </c>
      <c r="AG7" s="154">
        <v>116.821</v>
      </c>
      <c r="AH7" s="23"/>
      <c r="AI7" s="23"/>
      <c r="AJ7" s="23" t="s">
        <v>37</v>
      </c>
      <c r="AK7" s="165">
        <v>0.14287610665961401</v>
      </c>
      <c r="AL7" s="165">
        <v>1.8220368006052599E-4</v>
      </c>
    </row>
    <row r="8" spans="1:38">
      <c r="A8" s="23"/>
      <c r="B8" s="23"/>
      <c r="C8" s="23"/>
      <c r="D8" s="23"/>
      <c r="E8" s="21"/>
      <c r="F8" s="23"/>
      <c r="G8" s="23"/>
      <c r="H8" s="23"/>
      <c r="I8" s="23"/>
      <c r="J8" s="21"/>
      <c r="K8" s="21"/>
      <c r="L8" s="23"/>
      <c r="M8" s="23"/>
      <c r="N8" s="23"/>
      <c r="O8" s="23"/>
      <c r="P8" s="23"/>
      <c r="Q8" s="23"/>
      <c r="R8" s="23"/>
      <c r="S8" s="21"/>
      <c r="T8" s="23"/>
      <c r="U8" s="23"/>
      <c r="V8" s="23"/>
      <c r="X8" s="21"/>
      <c r="Y8" s="21"/>
      <c r="Z8" s="23"/>
      <c r="AA8" s="23"/>
      <c r="AC8" s="23"/>
      <c r="AD8" s="23"/>
      <c r="AE8" s="23"/>
      <c r="AF8" s="23"/>
      <c r="AG8" s="23"/>
      <c r="AH8" s="23"/>
      <c r="AI8" s="23"/>
      <c r="AJ8" s="23"/>
    </row>
    <row r="9" spans="1:38">
      <c r="A9" s="23"/>
      <c r="B9" s="23"/>
      <c r="C9" s="23"/>
      <c r="D9" s="23"/>
      <c r="E9" s="21"/>
      <c r="F9" s="23"/>
      <c r="G9" s="23"/>
      <c r="H9" s="23"/>
      <c r="I9" s="23"/>
      <c r="J9" s="21"/>
      <c r="K9" s="21"/>
      <c r="L9" s="23"/>
      <c r="M9" s="23"/>
      <c r="N9" s="23"/>
      <c r="O9" s="23"/>
      <c r="P9" s="23"/>
      <c r="Q9" s="23"/>
      <c r="R9" s="23"/>
      <c r="S9" s="21"/>
      <c r="T9" s="23"/>
      <c r="U9" s="23"/>
      <c r="V9" s="23"/>
      <c r="X9" s="21"/>
      <c r="Y9" s="21"/>
      <c r="Z9" s="23"/>
      <c r="AA9" s="23"/>
      <c r="AC9" s="23"/>
      <c r="AD9" s="23"/>
      <c r="AE9" s="23"/>
      <c r="AF9" s="23"/>
      <c r="AG9" s="23"/>
      <c r="AH9" s="23"/>
      <c r="AI9" s="23"/>
      <c r="AJ9" s="23"/>
    </row>
    <row r="10" spans="1:38">
      <c r="A10" s="23"/>
      <c r="B10" s="23"/>
      <c r="C10" s="23"/>
      <c r="D10" s="23"/>
      <c r="E10" s="21"/>
      <c r="F10" s="23"/>
      <c r="G10" s="23"/>
      <c r="H10" s="23"/>
      <c r="I10" s="23"/>
      <c r="J10" s="21"/>
      <c r="K10" s="21"/>
      <c r="L10" s="23"/>
      <c r="M10" s="23"/>
      <c r="N10" s="23"/>
      <c r="O10" s="23"/>
      <c r="P10" s="23"/>
      <c r="Q10" s="23"/>
      <c r="R10" s="23"/>
      <c r="S10" s="21"/>
      <c r="T10" s="23"/>
      <c r="U10" s="23"/>
      <c r="V10" s="23"/>
      <c r="X10" s="21"/>
      <c r="Y10" s="21"/>
      <c r="Z10" s="23"/>
      <c r="AA10" s="23"/>
      <c r="AC10" s="23"/>
      <c r="AD10" s="23"/>
      <c r="AE10" s="23"/>
      <c r="AF10" s="23"/>
      <c r="AG10" s="23"/>
      <c r="AH10" s="23"/>
      <c r="AI10" s="23"/>
      <c r="AJ10" s="23"/>
    </row>
    <row r="11" spans="1:38">
      <c r="A11" s="23"/>
      <c r="B11" s="23"/>
      <c r="C11" s="23"/>
      <c r="D11" s="23"/>
      <c r="E11" s="21"/>
      <c r="F11" s="23"/>
      <c r="G11" s="23"/>
      <c r="H11" s="23"/>
      <c r="I11" s="23"/>
      <c r="J11" s="21"/>
      <c r="K11" s="21"/>
      <c r="L11" s="23"/>
      <c r="M11" s="23"/>
      <c r="N11" s="23"/>
      <c r="O11" s="23"/>
      <c r="P11" s="23"/>
      <c r="Q11" s="23"/>
      <c r="R11" s="23"/>
      <c r="S11" s="21"/>
      <c r="T11" s="23"/>
      <c r="U11" s="23"/>
      <c r="V11" s="23"/>
      <c r="X11" s="21"/>
      <c r="Y11" s="21"/>
      <c r="Z11" s="23"/>
      <c r="AA11" s="23"/>
      <c r="AC11" s="23"/>
      <c r="AD11" s="23"/>
      <c r="AE11" s="23"/>
      <c r="AF11" s="23"/>
      <c r="AG11" s="23"/>
      <c r="AH11" s="23"/>
      <c r="AI11" s="23"/>
      <c r="AJ11" s="23"/>
    </row>
    <row r="12" spans="1:38">
      <c r="A12" s="23"/>
      <c r="B12" s="23"/>
      <c r="C12" s="23"/>
      <c r="D12" s="23"/>
      <c r="E12" s="21"/>
      <c r="F12" s="23"/>
      <c r="G12" s="23"/>
      <c r="H12" s="23"/>
      <c r="I12" s="23"/>
      <c r="J12" s="21"/>
      <c r="K12" s="21"/>
      <c r="L12" s="23"/>
      <c r="M12" s="23"/>
      <c r="N12" s="23"/>
      <c r="O12" s="23"/>
      <c r="P12" s="23"/>
      <c r="Q12" s="23"/>
      <c r="R12" s="23"/>
      <c r="S12" s="21"/>
      <c r="T12" s="23"/>
      <c r="U12" s="23"/>
      <c r="V12" s="23"/>
      <c r="X12" s="21"/>
      <c r="Y12" s="21"/>
      <c r="Z12" s="23"/>
      <c r="AA12" s="23"/>
      <c r="AC12" s="23"/>
      <c r="AD12" s="23"/>
      <c r="AE12" s="23"/>
      <c r="AF12" s="23"/>
      <c r="AG12" s="23"/>
      <c r="AH12" s="23"/>
      <c r="AI12" s="23"/>
      <c r="AJ12" s="23"/>
    </row>
    <row r="13" spans="1:38">
      <c r="A13" s="23"/>
      <c r="B13" s="23"/>
      <c r="C13" s="23"/>
      <c r="D13" s="23"/>
      <c r="E13" s="21"/>
      <c r="F13" s="23"/>
      <c r="G13" s="23"/>
      <c r="H13" s="23"/>
      <c r="I13" s="23"/>
      <c r="J13" s="21"/>
      <c r="K13" s="21"/>
      <c r="L13" s="23"/>
      <c r="M13" s="23"/>
      <c r="N13" s="23"/>
      <c r="O13" s="23"/>
      <c r="P13" s="23"/>
      <c r="Q13" s="23"/>
      <c r="R13" s="23"/>
      <c r="S13" s="21"/>
      <c r="T13" s="23"/>
      <c r="U13" s="23"/>
      <c r="V13" s="23"/>
      <c r="X13" s="21"/>
      <c r="Y13" s="21"/>
      <c r="Z13" s="23"/>
      <c r="AA13" s="23"/>
      <c r="AC13" s="23"/>
      <c r="AD13" s="23"/>
      <c r="AE13" s="23"/>
      <c r="AF13" s="23"/>
      <c r="AG13" s="23"/>
      <c r="AH13" s="23"/>
      <c r="AI13" s="23"/>
      <c r="AJ13" s="23"/>
    </row>
    <row r="14" spans="1:38">
      <c r="A14" s="23"/>
      <c r="B14" s="23"/>
      <c r="C14" s="23"/>
      <c r="D14" s="23"/>
      <c r="E14" s="21"/>
      <c r="F14" s="23"/>
      <c r="G14" s="23"/>
      <c r="H14" s="23"/>
      <c r="I14" s="23"/>
      <c r="J14" s="21"/>
      <c r="K14" s="21"/>
      <c r="L14" s="23"/>
      <c r="M14" s="23"/>
      <c r="N14" s="23"/>
      <c r="O14" s="23"/>
      <c r="P14" s="23"/>
      <c r="Q14" s="23"/>
      <c r="R14" s="23"/>
      <c r="S14" s="21"/>
      <c r="T14" s="23"/>
      <c r="U14" s="23"/>
      <c r="V14" s="23"/>
      <c r="X14" s="21"/>
      <c r="Y14" s="21"/>
      <c r="Z14" s="23"/>
      <c r="AA14" s="23"/>
      <c r="AC14" s="23"/>
      <c r="AD14" s="23"/>
      <c r="AE14" s="23"/>
      <c r="AF14" s="23"/>
      <c r="AG14" s="23"/>
      <c r="AH14" s="23"/>
      <c r="AI14" s="23"/>
      <c r="AJ14" s="23"/>
    </row>
    <row r="15" spans="1:38">
      <c r="A15" s="23"/>
      <c r="B15" s="23"/>
      <c r="C15" s="23"/>
      <c r="D15" s="23"/>
      <c r="E15" s="21"/>
      <c r="F15" s="23"/>
      <c r="G15" s="23"/>
      <c r="H15" s="23"/>
      <c r="I15" s="23"/>
      <c r="J15" s="21"/>
      <c r="K15" s="21"/>
      <c r="L15" s="23"/>
      <c r="M15" s="23"/>
      <c r="N15" s="23"/>
      <c r="O15" s="23"/>
      <c r="P15" s="23"/>
      <c r="Q15" s="23"/>
      <c r="R15" s="23"/>
      <c r="S15" s="21"/>
      <c r="T15" s="23"/>
      <c r="U15" s="23"/>
      <c r="V15" s="23"/>
      <c r="X15" s="21"/>
      <c r="Y15" s="21"/>
      <c r="Z15" s="23"/>
      <c r="AA15" s="23"/>
      <c r="AC15" s="23"/>
      <c r="AD15" s="23"/>
      <c r="AE15" s="23"/>
      <c r="AF15" s="23"/>
      <c r="AG15" s="23"/>
      <c r="AH15" s="23"/>
      <c r="AI15" s="23"/>
      <c r="AJ15" s="23"/>
    </row>
    <row r="16" spans="1:38">
      <c r="A16" s="23"/>
      <c r="B16" s="23"/>
      <c r="C16" s="23"/>
      <c r="D16" s="23"/>
      <c r="E16" s="21"/>
      <c r="F16" s="23"/>
      <c r="G16" s="23"/>
      <c r="H16" s="23"/>
      <c r="I16" s="23"/>
      <c r="J16" s="21"/>
      <c r="K16" s="21"/>
      <c r="L16" s="23"/>
      <c r="M16" s="23"/>
      <c r="N16" s="23"/>
      <c r="O16" s="23"/>
      <c r="P16" s="23"/>
      <c r="Q16" s="23"/>
      <c r="R16" s="23"/>
      <c r="S16" s="21"/>
      <c r="T16" s="23"/>
      <c r="U16" s="23"/>
      <c r="V16" s="23"/>
      <c r="X16" s="21"/>
      <c r="Y16" s="21"/>
      <c r="Z16" s="23"/>
      <c r="AA16" s="23"/>
      <c r="AC16" s="23"/>
      <c r="AD16" s="23"/>
      <c r="AE16" s="23"/>
      <c r="AF16" s="23"/>
      <c r="AG16" s="23"/>
      <c r="AH16" s="23"/>
      <c r="AI16" s="23"/>
      <c r="AJ16" s="23"/>
    </row>
    <row r="17" spans="1:36">
      <c r="A17" s="23"/>
      <c r="B17" s="23"/>
      <c r="C17" s="23"/>
      <c r="D17" s="23"/>
      <c r="E17" s="21"/>
      <c r="F17" s="23"/>
      <c r="G17" s="23"/>
      <c r="H17" s="23"/>
      <c r="I17" s="23"/>
      <c r="J17" s="21"/>
      <c r="K17" s="21"/>
      <c r="L17" s="23"/>
      <c r="M17" s="23"/>
      <c r="N17" s="23"/>
      <c r="O17" s="23"/>
      <c r="P17" s="23"/>
      <c r="Q17" s="23"/>
      <c r="R17" s="23"/>
      <c r="S17" s="21"/>
      <c r="T17" s="23"/>
      <c r="U17" s="23"/>
      <c r="V17" s="23"/>
      <c r="X17" s="21"/>
      <c r="Y17" s="21"/>
      <c r="Z17" s="23"/>
      <c r="AA17" s="23"/>
      <c r="AC17" s="23"/>
      <c r="AD17" s="23"/>
      <c r="AE17" s="23"/>
      <c r="AF17" s="23"/>
      <c r="AG17" s="23"/>
      <c r="AH17" s="23"/>
      <c r="AI17" s="23"/>
      <c r="AJ17" s="23"/>
    </row>
    <row r="18" spans="1:36">
      <c r="A18" s="23"/>
      <c r="B18" s="23"/>
      <c r="C18" s="23"/>
      <c r="D18" s="23"/>
      <c r="E18" s="21"/>
      <c r="F18" s="23"/>
      <c r="G18" s="23"/>
      <c r="H18" s="23"/>
      <c r="I18" s="23"/>
      <c r="J18" s="21"/>
      <c r="K18" s="21"/>
      <c r="L18" s="23"/>
      <c r="M18" s="23"/>
      <c r="N18" s="23"/>
      <c r="O18" s="23"/>
      <c r="P18" s="23"/>
      <c r="Q18" s="23"/>
      <c r="R18" s="23"/>
      <c r="S18" s="21"/>
      <c r="T18" s="23"/>
      <c r="U18" s="23"/>
      <c r="V18" s="23"/>
      <c r="X18" s="21"/>
      <c r="Y18" s="21"/>
      <c r="Z18" s="23"/>
      <c r="AA18" s="23"/>
      <c r="AC18" s="23"/>
      <c r="AD18" s="23"/>
      <c r="AE18" s="23"/>
      <c r="AF18" s="23"/>
      <c r="AG18" s="23"/>
      <c r="AH18" s="23"/>
      <c r="AI18" s="23"/>
      <c r="AJ18" s="23"/>
    </row>
    <row r="19" spans="1:36">
      <c r="A19" s="23"/>
      <c r="B19" s="23"/>
      <c r="C19" s="23"/>
      <c r="D19" s="23"/>
      <c r="E19" s="21"/>
      <c r="F19" s="23"/>
      <c r="G19" s="23"/>
      <c r="H19" s="23"/>
      <c r="I19" s="23"/>
      <c r="J19" s="21"/>
      <c r="K19" s="21"/>
      <c r="L19" s="23"/>
      <c r="M19" s="23"/>
      <c r="N19" s="23"/>
      <c r="O19" s="23"/>
      <c r="P19" s="23"/>
      <c r="Q19" s="23"/>
      <c r="R19" s="23"/>
      <c r="S19" s="21"/>
      <c r="T19" s="23"/>
      <c r="U19" s="23"/>
      <c r="V19" s="23"/>
      <c r="X19" s="21"/>
      <c r="Y19" s="21"/>
      <c r="Z19" s="23"/>
      <c r="AA19" s="23"/>
      <c r="AC19" s="23"/>
      <c r="AD19" s="23"/>
      <c r="AE19" s="23"/>
      <c r="AF19" s="23"/>
      <c r="AG19" s="23"/>
      <c r="AH19" s="23"/>
      <c r="AI19" s="23"/>
      <c r="AJ19" s="23"/>
    </row>
    <row r="20" spans="1:36">
      <c r="E20" s="21"/>
      <c r="H20" s="23"/>
      <c r="I20" s="23"/>
      <c r="J20" s="21"/>
      <c r="K20" s="21"/>
      <c r="L20" s="23"/>
      <c r="M20" s="23"/>
      <c r="N20" s="23"/>
      <c r="Q20" s="23"/>
      <c r="R20" s="23"/>
      <c r="X20" s="21"/>
      <c r="Y20" s="21"/>
      <c r="AA20" s="23"/>
      <c r="AJ20" s="23"/>
    </row>
    <row r="21" spans="1:36">
      <c r="L21" s="2"/>
    </row>
    <row r="22" spans="1:36">
      <c r="L22" s="2"/>
    </row>
    <row r="23" spans="1:36">
      <c r="L23" s="2"/>
    </row>
    <row r="24" spans="1:36">
      <c r="L24" s="2"/>
    </row>
    <row r="25" spans="1:36">
      <c r="L25" s="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6">
    <dataValidation type="list" allowBlank="1" showInputMessage="1" showErrorMessage="1" sqref="J2:J20" xr:uid="{00000000-0002-0000-1100-000000000000}">
      <formula1>israel_abroad</formula1>
    </dataValidation>
    <dataValidation type="list" allowBlank="1" showInputMessage="1" showErrorMessage="1" sqref="N2:N20" xr:uid="{00000000-0002-0000-1100-000001000000}">
      <formula1>Holding_interest</formula1>
    </dataValidation>
    <dataValidation type="list" allowBlank="1" showInputMessage="1" showErrorMessage="1" sqref="K2:K20" xr:uid="{00000000-0002-0000-1100-000002000000}">
      <formula1>Country_list</formula1>
    </dataValidation>
    <dataValidation type="list" allowBlank="1" showInputMessage="1" showErrorMessage="1" sqref="E3:E20" xr:uid="{00000000-0002-0000-1100-000003000000}">
      <formula1>Issuer_Number_Type_2</formula1>
    </dataValidation>
    <dataValidation type="list" allowBlank="1" showInputMessage="1" showErrorMessage="1" sqref="Q2:Q20" xr:uid="{00000000-0002-0000-1100-000004000000}">
      <formula1>Rating_Agency</formula1>
    </dataValidation>
    <dataValidation type="list" allowBlank="1" showInputMessage="1" showErrorMessage="1" sqref="P4 R2:R20" xr:uid="{00000000-0002-0000-1100-000005000000}">
      <formula1>What_is_rated</formula1>
    </dataValidation>
    <dataValidation type="list" allowBlank="1" showInputMessage="1" showErrorMessage="1" sqref="V4 X2:X20" xr:uid="{00000000-0002-0000-1100-000006000000}">
      <formula1>Subordination_Risk</formula1>
    </dataValidation>
    <dataValidation type="list" allowBlank="1" showInputMessage="1" showErrorMessage="1" sqref="Z2:Z19" xr:uid="{00000000-0002-0000-1100-000007000000}">
      <formula1>Valuation</formula1>
    </dataValidation>
    <dataValidation type="list" allowBlank="1" showInputMessage="1" showErrorMessage="1" sqref="AA2:AA20" xr:uid="{00000000-0002-0000-1100-000008000000}">
      <formula1>Dependence_Independence</formula1>
    </dataValidation>
    <dataValidation type="list" allowBlank="1" showInputMessage="1" showErrorMessage="1" sqref="AE4" xr:uid="{00000000-0002-0000-1100-000009000000}">
      <formula1>Info_Provider</formula1>
    </dataValidation>
    <dataValidation type="list" allowBlank="1" showInputMessage="1" showErrorMessage="1" sqref="Y2:Y20" xr:uid="{00000000-0002-0000-1100-00000A000000}">
      <formula1>Yes_No_Bad_Debt</formula1>
    </dataValidation>
    <dataValidation type="list" allowBlank="1" showInputMessage="1" showErrorMessage="1" sqref="H2:H20" xr:uid="{00000000-0002-0000-1100-00000B000000}">
      <formula1>Type_of_Security_ID_Fund</formula1>
    </dataValidation>
    <dataValidation type="list" allowBlank="1" showInputMessage="1" showErrorMessage="1" sqref="E2" xr:uid="{00000000-0002-0000-1100-00000C000000}">
      <formula1>Issuer_Number_Type_3</formula1>
    </dataValidation>
    <dataValidation type="list" allowBlank="1" showInputMessage="1" showErrorMessage="1" sqref="AJ2:AJ20" xr:uid="{00000000-0002-0000-1100-00000D000000}">
      <formula1>In_the_books</formula1>
    </dataValidation>
    <dataValidation type="list" allowBlank="1" showInputMessage="1" showErrorMessage="1" sqref="M2:M20" xr:uid="{00000000-0002-0000-1100-00000E000000}">
      <formula1>Industry_Sector</formula1>
    </dataValidation>
    <dataValidation type="list" allowBlank="1" showInputMessage="1" showErrorMessage="1" sqref="L2:L20" xr:uid="{00000000-0002-0000-1100-00000F000000}">
      <formula1>tradeable_status_bonds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100-000010000000}">
          <x14:formula1>
            <xm:f>'אפשרויות בחירה'!$C$934:$C$945</xm:f>
          </x14:formula1>
          <xm:sqref>I2:I20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Z20"/>
  <sheetViews>
    <sheetView rightToLeft="1" topLeftCell="E1" zoomScale="70" zoomScaleNormal="70" workbookViewId="0">
      <selection activeCell="S12" sqref="S12"/>
    </sheetView>
  </sheetViews>
  <sheetFormatPr defaultColWidth="9" defaultRowHeight="14.25"/>
  <cols>
    <col min="1" max="4" width="11.625" style="2" customWidth="1"/>
    <col min="5" max="5" width="11.625" style="4" customWidth="1"/>
    <col min="6" max="11" width="11.625" style="2" customWidth="1"/>
    <col min="12" max="12" width="11.625" style="4" customWidth="1"/>
    <col min="13" max="26" width="11.625" style="2" customWidth="1"/>
    <col min="27" max="27" width="9" style="2" customWidth="1"/>
    <col min="28" max="16384" width="9" style="2"/>
  </cols>
  <sheetData>
    <row r="1" spans="1:26" ht="66.75" customHeight="1">
      <c r="A1" s="22" t="s">
        <v>0</v>
      </c>
      <c r="B1" s="22" t="s">
        <v>1</v>
      </c>
      <c r="C1" s="22" t="s">
        <v>2</v>
      </c>
      <c r="D1" s="22" t="s">
        <v>105</v>
      </c>
      <c r="E1" s="22" t="s">
        <v>106</v>
      </c>
      <c r="F1" s="22" t="s">
        <v>3</v>
      </c>
      <c r="G1" s="22" t="s">
        <v>4</v>
      </c>
      <c r="H1" s="22" t="s">
        <v>107</v>
      </c>
      <c r="I1" s="22" t="s">
        <v>5</v>
      </c>
      <c r="J1" s="22" t="s">
        <v>6</v>
      </c>
      <c r="K1" s="22" t="s">
        <v>7</v>
      </c>
      <c r="L1" s="22" t="s">
        <v>286</v>
      </c>
      <c r="M1" s="22" t="s">
        <v>108</v>
      </c>
      <c r="N1" s="22" t="s">
        <v>84</v>
      </c>
      <c r="O1" s="22" t="s">
        <v>116</v>
      </c>
      <c r="P1" s="22" t="s">
        <v>11</v>
      </c>
      <c r="Q1" s="22" t="s">
        <v>109</v>
      </c>
      <c r="R1" s="22" t="s">
        <v>110</v>
      </c>
      <c r="S1" s="22" t="s">
        <v>93</v>
      </c>
      <c r="T1" s="22" t="s">
        <v>111</v>
      </c>
      <c r="U1" s="22" t="s">
        <v>17</v>
      </c>
      <c r="V1" s="22" t="s">
        <v>18</v>
      </c>
      <c r="W1" s="22" t="s">
        <v>19</v>
      </c>
      <c r="X1" s="22" t="s">
        <v>20</v>
      </c>
      <c r="Y1" s="164" t="s">
        <v>24</v>
      </c>
      <c r="Z1" s="164" t="s">
        <v>25</v>
      </c>
    </row>
    <row r="2" spans="1:26">
      <c r="A2" s="23" t="s">
        <v>26</v>
      </c>
      <c r="B2" s="23">
        <v>378</v>
      </c>
      <c r="C2" s="23" t="s">
        <v>2115</v>
      </c>
      <c r="D2" s="23" t="s">
        <v>2116</v>
      </c>
      <c r="E2" s="21" t="s">
        <v>1286</v>
      </c>
      <c r="F2" s="23" t="s">
        <v>2115</v>
      </c>
      <c r="G2" s="23" t="s">
        <v>2117</v>
      </c>
      <c r="H2" s="21" t="s">
        <v>281</v>
      </c>
      <c r="I2" s="23" t="s">
        <v>730</v>
      </c>
      <c r="J2" s="21" t="s">
        <v>31</v>
      </c>
      <c r="K2" s="21" t="s">
        <v>31</v>
      </c>
      <c r="L2" s="23" t="s">
        <v>274</v>
      </c>
      <c r="M2" s="23" t="s">
        <v>427</v>
      </c>
      <c r="N2" s="23" t="s">
        <v>98</v>
      </c>
      <c r="O2" s="23" t="s">
        <v>1985</v>
      </c>
      <c r="P2" s="21" t="s">
        <v>35</v>
      </c>
      <c r="Q2" s="23" t="s">
        <v>274</v>
      </c>
      <c r="R2" s="23" t="s">
        <v>860</v>
      </c>
      <c r="S2" s="23" t="s">
        <v>2118</v>
      </c>
      <c r="T2" s="182">
        <v>45473</v>
      </c>
      <c r="U2" s="154">
        <v>1755</v>
      </c>
      <c r="V2" s="154">
        <v>1</v>
      </c>
      <c r="W2" s="154">
        <v>0</v>
      </c>
      <c r="X2" s="154">
        <v>0</v>
      </c>
      <c r="Y2" s="170">
        <v>0.83531651594478795</v>
      </c>
      <c r="Z2" s="170">
        <v>2.73724441753912E-14</v>
      </c>
    </row>
    <row r="3" spans="1:26">
      <c r="A3" s="23" t="s">
        <v>26</v>
      </c>
      <c r="B3" s="23">
        <v>378</v>
      </c>
      <c r="C3" s="23" t="s">
        <v>2119</v>
      </c>
      <c r="D3" s="23" t="s">
        <v>2120</v>
      </c>
      <c r="E3" s="21" t="s">
        <v>1286</v>
      </c>
      <c r="F3" s="23" t="s">
        <v>2121</v>
      </c>
      <c r="G3" s="23" t="s">
        <v>2122</v>
      </c>
      <c r="H3" s="21" t="s">
        <v>281</v>
      </c>
      <c r="I3" s="23" t="s">
        <v>730</v>
      </c>
      <c r="J3" s="21" t="s">
        <v>31</v>
      </c>
      <c r="K3" s="21" t="s">
        <v>31</v>
      </c>
      <c r="L3" s="23" t="s">
        <v>274</v>
      </c>
      <c r="M3" s="23" t="s">
        <v>425</v>
      </c>
      <c r="N3" s="23" t="s">
        <v>98</v>
      </c>
      <c r="O3" s="23" t="s">
        <v>2123</v>
      </c>
      <c r="P3" s="21" t="s">
        <v>35</v>
      </c>
      <c r="Q3" s="23" t="s">
        <v>274</v>
      </c>
      <c r="R3" s="23" t="s">
        <v>860</v>
      </c>
      <c r="S3" s="23" t="s">
        <v>2124</v>
      </c>
      <c r="T3" s="182">
        <v>45473</v>
      </c>
      <c r="U3" s="154">
        <v>346</v>
      </c>
      <c r="V3" s="154">
        <v>1</v>
      </c>
      <c r="W3" s="154">
        <v>0</v>
      </c>
      <c r="X3" s="154">
        <v>0</v>
      </c>
      <c r="Y3" s="170">
        <v>0.16468348405521199</v>
      </c>
      <c r="Z3" s="170">
        <v>5.3965046636384E-15</v>
      </c>
    </row>
    <row r="4" spans="1:26">
      <c r="A4" s="23"/>
      <c r="B4" s="23"/>
      <c r="C4" s="23"/>
      <c r="D4" s="23"/>
      <c r="E4" s="21"/>
      <c r="F4" s="23"/>
      <c r="G4" s="23"/>
      <c r="H4" s="21"/>
      <c r="I4" s="23"/>
      <c r="J4" s="21"/>
      <c r="K4" s="21"/>
      <c r="L4" s="23"/>
      <c r="M4" s="23"/>
      <c r="N4" s="23"/>
      <c r="P4" s="21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spans="1:26">
      <c r="A5" s="23"/>
      <c r="B5" s="23"/>
      <c r="C5" s="23"/>
      <c r="D5" s="23"/>
      <c r="E5" s="21"/>
      <c r="F5" s="23"/>
      <c r="G5" s="23"/>
      <c r="H5" s="21"/>
      <c r="I5" s="23"/>
      <c r="J5" s="21"/>
      <c r="K5" s="21"/>
      <c r="L5" s="23"/>
      <c r="M5" s="23"/>
      <c r="N5" s="23"/>
      <c r="O5" s="23"/>
      <c r="P5" s="21"/>
      <c r="Q5" s="23"/>
      <c r="R5" s="23"/>
      <c r="S5" s="23"/>
      <c r="T5" s="23"/>
      <c r="U5" s="23"/>
      <c r="V5" s="23"/>
      <c r="W5" s="23"/>
      <c r="X5" s="23"/>
      <c r="Y5" s="23"/>
      <c r="Z5" s="23"/>
    </row>
    <row r="6" spans="1:26">
      <c r="A6" s="23"/>
      <c r="B6" s="23"/>
      <c r="C6" s="23"/>
      <c r="D6" s="23"/>
      <c r="E6" s="21"/>
      <c r="F6" s="23"/>
      <c r="G6" s="23"/>
      <c r="H6" s="21"/>
      <c r="I6" s="23"/>
      <c r="J6" s="21"/>
      <c r="K6" s="21"/>
      <c r="L6" s="23"/>
      <c r="M6" s="23"/>
      <c r="N6" s="23"/>
      <c r="O6" s="23"/>
      <c r="P6" s="21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spans="1:26">
      <c r="A7" s="23"/>
      <c r="B7" s="23"/>
      <c r="C7" s="23"/>
      <c r="D7" s="23"/>
      <c r="E7" s="21"/>
      <c r="F7" s="23"/>
      <c r="G7" s="23"/>
      <c r="H7" s="21"/>
      <c r="I7" s="23"/>
      <c r="J7" s="21"/>
      <c r="K7" s="21"/>
      <c r="L7" s="23"/>
      <c r="M7" s="23"/>
      <c r="N7" s="23"/>
      <c r="O7" s="23"/>
      <c r="P7" s="21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spans="1:26">
      <c r="A8" s="23"/>
      <c r="B8" s="23"/>
      <c r="C8" s="23"/>
      <c r="D8" s="23"/>
      <c r="E8" s="21"/>
      <c r="F8" s="23"/>
      <c r="G8" s="23"/>
      <c r="H8" s="21"/>
      <c r="I8" s="23"/>
      <c r="J8" s="21"/>
      <c r="K8" s="21"/>
      <c r="L8" s="23"/>
      <c r="M8" s="23"/>
      <c r="N8" s="23"/>
      <c r="O8" s="23"/>
      <c r="P8" s="21"/>
      <c r="Q8" s="23"/>
      <c r="R8" s="23"/>
      <c r="S8" s="23"/>
      <c r="T8" s="23"/>
      <c r="U8" s="23"/>
      <c r="V8" s="23"/>
      <c r="W8" s="23"/>
      <c r="X8" s="23"/>
      <c r="Y8" s="23"/>
      <c r="Z8" s="23"/>
    </row>
    <row r="9" spans="1:26">
      <c r="A9" s="23"/>
      <c r="B9" s="23"/>
      <c r="C9" s="23"/>
      <c r="D9" s="23"/>
      <c r="E9" s="21"/>
      <c r="F9" s="23"/>
      <c r="G9" s="23"/>
      <c r="H9" s="21"/>
      <c r="I9" s="23"/>
      <c r="J9" s="21"/>
      <c r="K9" s="21"/>
      <c r="L9" s="23"/>
      <c r="M9" s="23"/>
      <c r="N9" s="23"/>
      <c r="O9" s="23"/>
      <c r="P9" s="21"/>
      <c r="Q9" s="23"/>
      <c r="R9" s="23"/>
      <c r="S9" s="23"/>
      <c r="T9" s="23"/>
      <c r="U9" s="23"/>
      <c r="V9" s="23"/>
      <c r="W9" s="23"/>
      <c r="X9" s="23"/>
      <c r="Y9" s="23"/>
      <c r="Z9" s="23"/>
    </row>
    <row r="10" spans="1:26">
      <c r="A10" s="23"/>
      <c r="B10" s="23"/>
      <c r="C10" s="23"/>
      <c r="D10" s="23"/>
      <c r="E10" s="21"/>
      <c r="F10" s="23"/>
      <c r="G10" s="23"/>
      <c r="H10" s="21"/>
      <c r="I10" s="23"/>
      <c r="J10" s="21"/>
      <c r="K10" s="21"/>
      <c r="L10" s="23"/>
      <c r="M10" s="23"/>
      <c r="N10" s="23"/>
      <c r="O10" s="23"/>
      <c r="P10" s="21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spans="1:26">
      <c r="A11" s="23"/>
      <c r="B11" s="23"/>
      <c r="C11" s="23"/>
      <c r="D11" s="23"/>
      <c r="E11" s="21"/>
      <c r="F11" s="23"/>
      <c r="G11" s="23"/>
      <c r="H11" s="21"/>
      <c r="I11" s="23"/>
      <c r="J11" s="21"/>
      <c r="K11" s="21"/>
      <c r="L11" s="23"/>
      <c r="M11" s="23"/>
      <c r="N11" s="23"/>
      <c r="O11" s="23"/>
      <c r="P11" s="21"/>
      <c r="Q11" s="23"/>
      <c r="R11" s="23"/>
      <c r="S11" s="23"/>
      <c r="T11" s="23"/>
      <c r="U11" s="23"/>
      <c r="V11" s="23"/>
      <c r="W11" s="23"/>
      <c r="X11" s="23"/>
      <c r="Y11" s="23"/>
      <c r="Z11" s="23"/>
    </row>
    <row r="12" spans="1:26">
      <c r="A12" s="23"/>
      <c r="B12" s="23"/>
      <c r="C12" s="23"/>
      <c r="D12" s="23"/>
      <c r="E12" s="21"/>
      <c r="F12" s="23"/>
      <c r="G12" s="23"/>
      <c r="H12" s="21"/>
      <c r="I12" s="23"/>
      <c r="J12" s="21"/>
      <c r="K12" s="21"/>
      <c r="L12" s="23"/>
      <c r="M12" s="23"/>
      <c r="N12" s="23"/>
      <c r="O12" s="23"/>
      <c r="P12" s="21"/>
      <c r="Q12" s="23"/>
      <c r="R12" s="23"/>
      <c r="S12" s="23"/>
      <c r="T12" s="23"/>
      <c r="U12" s="23"/>
      <c r="V12" s="23"/>
      <c r="W12" s="23"/>
      <c r="X12" s="23"/>
      <c r="Y12" s="23"/>
      <c r="Z12" s="23"/>
    </row>
    <row r="13" spans="1:26">
      <c r="A13" s="23"/>
      <c r="B13" s="23"/>
      <c r="C13" s="23"/>
      <c r="D13" s="23"/>
      <c r="E13" s="21"/>
      <c r="F13" s="23"/>
      <c r="G13" s="23"/>
      <c r="H13" s="21"/>
      <c r="I13" s="23"/>
      <c r="J13" s="21"/>
      <c r="K13" s="21"/>
      <c r="L13" s="23"/>
      <c r="M13" s="23"/>
      <c r="N13" s="23"/>
      <c r="O13" s="23"/>
      <c r="P13" s="21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spans="1:26">
      <c r="A14" s="23"/>
      <c r="B14" s="23"/>
      <c r="C14" s="23"/>
      <c r="D14" s="23"/>
      <c r="E14" s="21"/>
      <c r="F14" s="23"/>
      <c r="G14" s="23"/>
      <c r="H14" s="21"/>
      <c r="I14" s="23"/>
      <c r="J14" s="21"/>
      <c r="K14" s="21"/>
      <c r="L14" s="23"/>
      <c r="M14" s="23"/>
      <c r="N14" s="23"/>
      <c r="O14" s="23"/>
      <c r="P14" s="21"/>
      <c r="Q14" s="23"/>
      <c r="R14" s="23"/>
      <c r="S14" s="23"/>
      <c r="T14" s="23"/>
      <c r="U14" s="23"/>
      <c r="V14" s="23"/>
      <c r="W14" s="23"/>
      <c r="X14" s="23"/>
      <c r="Y14" s="23"/>
      <c r="Z14" s="23"/>
    </row>
    <row r="15" spans="1:26">
      <c r="A15" s="23"/>
      <c r="B15" s="23"/>
      <c r="C15" s="23"/>
      <c r="D15" s="23"/>
      <c r="E15" s="21"/>
      <c r="F15" s="23"/>
      <c r="G15" s="23"/>
      <c r="H15" s="21"/>
      <c r="I15" s="23"/>
      <c r="J15" s="21"/>
      <c r="K15" s="21"/>
      <c r="L15" s="23"/>
      <c r="M15" s="23"/>
      <c r="N15" s="23"/>
      <c r="O15" s="23"/>
      <c r="P15" s="21"/>
      <c r="Q15" s="23"/>
      <c r="R15" s="23"/>
      <c r="S15" s="23"/>
      <c r="T15" s="23"/>
      <c r="U15" s="23"/>
      <c r="V15" s="23"/>
      <c r="W15" s="23"/>
      <c r="X15" s="23"/>
      <c r="Y15" s="23"/>
      <c r="Z15" s="23"/>
    </row>
    <row r="16" spans="1:26">
      <c r="A16" s="23"/>
      <c r="B16" s="23"/>
      <c r="C16" s="23"/>
      <c r="D16" s="23"/>
      <c r="E16" s="21"/>
      <c r="F16" s="23"/>
      <c r="G16" s="23"/>
      <c r="H16" s="21"/>
      <c r="I16" s="23"/>
      <c r="J16" s="21"/>
      <c r="K16" s="21"/>
      <c r="L16" s="23"/>
      <c r="M16" s="23"/>
      <c r="N16" s="23"/>
      <c r="O16" s="23"/>
      <c r="P16" s="21"/>
      <c r="Q16" s="23"/>
      <c r="R16" s="23"/>
      <c r="S16" s="23"/>
      <c r="T16" s="23"/>
      <c r="U16" s="23"/>
      <c r="V16" s="23"/>
      <c r="W16" s="23"/>
      <c r="X16" s="23"/>
      <c r="Y16" s="23"/>
      <c r="Z16" s="23"/>
    </row>
    <row r="17" spans="1:26">
      <c r="A17" s="23"/>
      <c r="B17" s="23"/>
      <c r="C17" s="23"/>
      <c r="D17" s="23"/>
      <c r="E17" s="21"/>
      <c r="F17" s="23"/>
      <c r="G17" s="23"/>
      <c r="H17" s="21"/>
      <c r="I17" s="23"/>
      <c r="J17" s="21"/>
      <c r="K17" s="21"/>
      <c r="L17" s="23"/>
      <c r="M17" s="23"/>
      <c r="N17" s="23"/>
      <c r="O17" s="23"/>
      <c r="P17" s="21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>
      <c r="A18" s="23"/>
      <c r="B18" s="23"/>
      <c r="C18" s="23"/>
      <c r="D18" s="23"/>
      <c r="E18" s="21"/>
      <c r="F18" s="23"/>
      <c r="G18" s="23"/>
      <c r="H18" s="21"/>
      <c r="I18" s="23"/>
      <c r="J18" s="21"/>
      <c r="K18" s="21"/>
      <c r="L18" s="23"/>
      <c r="M18" s="23"/>
      <c r="N18" s="23"/>
      <c r="O18" s="23"/>
      <c r="P18" s="21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>
      <c r="A19" s="4"/>
      <c r="B19" s="23"/>
      <c r="C19" s="23"/>
      <c r="D19" s="23"/>
      <c r="E19" s="21"/>
      <c r="F19" s="23"/>
      <c r="G19" s="23"/>
      <c r="H19" s="21"/>
      <c r="I19" s="23"/>
      <c r="J19" s="21"/>
      <c r="K19" s="21"/>
      <c r="L19" s="23"/>
      <c r="M19" s="23"/>
      <c r="N19" s="23"/>
      <c r="O19" s="23"/>
      <c r="P19" s="21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:26">
      <c r="E20" s="21"/>
      <c r="H20" s="4"/>
      <c r="I20" s="23"/>
      <c r="J20" s="21"/>
      <c r="K20" s="21"/>
      <c r="L20" s="23"/>
      <c r="M20" s="23"/>
      <c r="N20" s="23"/>
      <c r="R20" s="23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1">
    <dataValidation type="list" allowBlank="1" showInputMessage="1" showErrorMessage="1" sqref="J2:J20" xr:uid="{00000000-0002-0000-1200-000000000000}">
      <formula1>israel_abroad</formula1>
    </dataValidation>
    <dataValidation type="list" allowBlank="1" showInputMessage="1" showErrorMessage="1" sqref="N2:N20" xr:uid="{00000000-0002-0000-1200-000001000000}">
      <formula1>Holding_interest</formula1>
    </dataValidation>
    <dataValidation type="list" allowBlank="1" showInputMessage="1" showErrorMessage="1" sqref="Q2:Q19" xr:uid="{00000000-0002-0000-1200-000002000000}">
      <formula1>Valuation</formula1>
    </dataValidation>
    <dataValidation type="list" allowBlank="1" showInputMessage="1" showErrorMessage="1" sqref="R2:R20" xr:uid="{00000000-0002-0000-1200-000003000000}">
      <formula1>Dependence_Independence</formula1>
    </dataValidation>
    <dataValidation type="list" allowBlank="1" showInputMessage="1" showErrorMessage="1" sqref="K2:K20" xr:uid="{00000000-0002-0000-1200-000004000000}">
      <formula1>Country_list</formula1>
    </dataValidation>
    <dataValidation type="list" allowBlank="1" showInputMessage="1" showErrorMessage="1" sqref="E3:E20" xr:uid="{00000000-0002-0000-1200-000005000000}">
      <formula1>Issuer_Number_Type_2</formula1>
    </dataValidation>
    <dataValidation type="list" allowBlank="1" showInputMessage="1" showErrorMessage="1" sqref="H2" xr:uid="{00000000-0002-0000-1200-000006000000}">
      <formula1>Type_of_Security_ID</formula1>
    </dataValidation>
    <dataValidation type="list" allowBlank="1" showInputMessage="1" showErrorMessage="1" sqref="H3:H19" xr:uid="{00000000-0002-0000-1200-000007000000}">
      <formula1>Type_of_Security_ID_Traded</formula1>
    </dataValidation>
    <dataValidation type="list" allowBlank="1" showInputMessage="1" showErrorMessage="1" sqref="E2" xr:uid="{00000000-0002-0000-1200-000008000000}">
      <formula1>Issuer_Number_Type_3</formula1>
    </dataValidation>
    <dataValidation type="list" allowBlank="1" showInputMessage="1" showErrorMessage="1" sqref="M2:M20" xr:uid="{00000000-0002-0000-1200-000009000000}">
      <formula1>Industry_Sector</formula1>
    </dataValidation>
    <dataValidation type="list" allowBlank="1" showInputMessage="1" showErrorMessage="1" sqref="L2:L20" xr:uid="{00000000-0002-0000-1200-00000A000000}">
      <formula1>tradeable_status_stock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200-00000B000000}">
          <x14:formula1>
            <xm:f>'אפשרויות בחירה'!$C$946:$C$955</xm:f>
          </x14:formula1>
          <xm:sqref>I2:I20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E32"/>
  <sheetViews>
    <sheetView showGridLines="0" rightToLeft="1" workbookViewId="0">
      <selection activeCell="A34" sqref="A34"/>
    </sheetView>
  </sheetViews>
  <sheetFormatPr defaultColWidth="9" defaultRowHeight="12.75"/>
  <cols>
    <col min="1" max="1" width="42.75" style="9" customWidth="1"/>
    <col min="2" max="2" width="13" style="139" customWidth="1"/>
    <col min="3" max="3" width="13" style="10" customWidth="1"/>
    <col min="4" max="4" width="13" style="139" customWidth="1"/>
    <col min="5" max="5" width="13" style="144" customWidth="1"/>
    <col min="6" max="6" width="11.125" style="9" customWidth="1"/>
    <col min="7" max="8" width="8.625" style="9" customWidth="1"/>
    <col min="9" max="10" width="9" style="9" customWidth="1"/>
    <col min="11" max="12" width="8.625" style="9" customWidth="1"/>
    <col min="13" max="13" width="9" style="9" customWidth="1"/>
    <col min="14" max="16384" width="9" style="9"/>
  </cols>
  <sheetData>
    <row r="1" spans="1:5" ht="18.75" customHeight="1">
      <c r="A1" s="47"/>
      <c r="B1" s="136"/>
      <c r="C1" s="107" t="s">
        <v>1138</v>
      </c>
      <c r="D1" s="140"/>
      <c r="E1" s="141"/>
    </row>
    <row r="2" spans="1:5" ht="39.75" customHeight="1">
      <c r="A2" s="47"/>
      <c r="B2" s="136" t="s">
        <v>37</v>
      </c>
      <c r="C2" s="48" t="s">
        <v>861</v>
      </c>
      <c r="D2" s="136" t="s">
        <v>22</v>
      </c>
      <c r="E2" s="141" t="s">
        <v>1139</v>
      </c>
    </row>
    <row r="3" spans="1:5">
      <c r="A3" s="50" t="s">
        <v>914</v>
      </c>
      <c r="B3" s="137">
        <f>SUM('מזומנים ושווי מזומנים'!O:O)</f>
        <v>17336.456999999999</v>
      </c>
      <c r="C3" s="51"/>
      <c r="D3" s="137">
        <f>B3+C3</f>
        <v>17336.456999999999</v>
      </c>
      <c r="E3" s="142">
        <f>SUM('מזומנים ושווי מזומנים'!O:O)/B30</f>
        <v>2.6764387638168938E-2</v>
      </c>
    </row>
    <row r="4" spans="1:5">
      <c r="A4" s="50" t="s">
        <v>924</v>
      </c>
      <c r="B4" s="137">
        <f>SUM('איגרות חוב ממשלתיות'!U:U)</f>
        <v>137905.78099999996</v>
      </c>
      <c r="C4" s="51"/>
      <c r="D4" s="137">
        <f t="shared" ref="D4:D29" si="0">B4+C4</f>
        <v>137905.78099999996</v>
      </c>
      <c r="E4" s="142">
        <f>SUM('איגרות חוב ממשלתיות'!U:U)/B30</f>
        <v>0.21290185072004231</v>
      </c>
    </row>
    <row r="5" spans="1:5">
      <c r="A5" s="50" t="s">
        <v>930</v>
      </c>
      <c r="B5" s="137">
        <f>SUM('ניירות ערך מסחריים'!AD:AD)</f>
        <v>0</v>
      </c>
      <c r="C5" s="51"/>
      <c r="D5" s="137">
        <f t="shared" si="0"/>
        <v>0</v>
      </c>
      <c r="E5" s="142">
        <f>SUM('ניירות ערך מסחריים'!AD:AD)/B30</f>
        <v>0</v>
      </c>
    </row>
    <row r="6" spans="1:5">
      <c r="A6" s="50" t="s">
        <v>931</v>
      </c>
      <c r="B6" s="137">
        <f>SUM('איגרות חוב'!AD:AD)</f>
        <v>75696.834999999934</v>
      </c>
      <c r="C6" s="51"/>
      <c r="D6" s="137">
        <f t="shared" si="0"/>
        <v>75696.834999999934</v>
      </c>
      <c r="E6" s="142">
        <f>SUM('איגרות חוב'!AD:AD)/B30</f>
        <v>0.11686236899053321</v>
      </c>
    </row>
    <row r="7" spans="1:5">
      <c r="A7" s="50" t="s">
        <v>938</v>
      </c>
      <c r="B7" s="137">
        <f>SUM('מניות מבכ ויהש'!U:U)</f>
        <v>98220.527000000002</v>
      </c>
      <c r="C7" s="51"/>
      <c r="D7" s="137">
        <f t="shared" si="0"/>
        <v>98220.527000000002</v>
      </c>
      <c r="E7" s="142">
        <f>SUM('מניות מבכ ויהש'!U:U)/B30</f>
        <v>0.15163491932943615</v>
      </c>
    </row>
    <row r="8" spans="1:5">
      <c r="A8" s="50" t="s">
        <v>434</v>
      </c>
      <c r="B8" s="137">
        <f>SUM('קרנות סל'!T:T)</f>
        <v>215290.79999999996</v>
      </c>
      <c r="C8" s="51"/>
      <c r="D8" s="137">
        <f t="shared" si="0"/>
        <v>215290.79999999996</v>
      </c>
      <c r="E8" s="142">
        <f>SUM('קרנות סל'!T:T)/B30</f>
        <v>0.33237047374394324</v>
      </c>
    </row>
    <row r="9" spans="1:5">
      <c r="A9" s="50" t="s">
        <v>951</v>
      </c>
      <c r="B9" s="137">
        <f>SUM('קרנות נאמנות'!T:T)</f>
        <v>11045.349</v>
      </c>
      <c r="C9" s="51"/>
      <c r="D9" s="137">
        <f t="shared" si="0"/>
        <v>11045.349</v>
      </c>
      <c r="E9" s="142">
        <f>SUM('קרנות נאמנות'!T:T)/B30</f>
        <v>1.7052042538729897E-2</v>
      </c>
    </row>
    <row r="10" spans="1:5">
      <c r="A10" s="50" t="s">
        <v>1083</v>
      </c>
      <c r="B10" s="137">
        <f>SUM('כתבי אופציה'!W:W)</f>
        <v>44.118000000000002</v>
      </c>
      <c r="C10" s="51"/>
      <c r="D10" s="137">
        <f t="shared" si="0"/>
        <v>44.118000000000002</v>
      </c>
      <c r="E10" s="142">
        <f>SUM('כתבי אופציה'!W:W)/B30</f>
        <v>6.8110298074210751E-5</v>
      </c>
    </row>
    <row r="11" spans="1:5">
      <c r="A11" s="50" t="s">
        <v>954</v>
      </c>
      <c r="B11" s="137">
        <f>SUM(אופציות!V:V)</f>
        <v>0</v>
      </c>
      <c r="C11" s="51"/>
      <c r="D11" s="137">
        <f t="shared" si="0"/>
        <v>0</v>
      </c>
      <c r="E11" s="142">
        <f>SUM(אופציות!V:V)/B30</f>
        <v>0</v>
      </c>
    </row>
    <row r="12" spans="1:5">
      <c r="A12" s="50" t="s">
        <v>1088</v>
      </c>
      <c r="B12" s="137">
        <f>SUM('חוזים עתידיים'!R:R)</f>
        <v>0</v>
      </c>
      <c r="C12" s="51"/>
      <c r="D12" s="137">
        <f t="shared" si="0"/>
        <v>0</v>
      </c>
      <c r="E12" s="142">
        <f>SUM('חוזים עתידיים'!R:R)/B30</f>
        <v>0</v>
      </c>
    </row>
    <row r="13" spans="1:5">
      <c r="A13" s="50" t="s">
        <v>959</v>
      </c>
      <c r="B13" s="137">
        <f>SUM('מוצרים מובנים'!Z:Z)</f>
        <v>0</v>
      </c>
      <c r="C13" s="51"/>
      <c r="D13" s="137">
        <f t="shared" si="0"/>
        <v>0</v>
      </c>
      <c r="E13" s="142">
        <f>SUM('מוצרים מובנים'!Z:Z)/B30</f>
        <v>0</v>
      </c>
    </row>
    <row r="14" spans="1:5">
      <c r="A14" s="50" t="s">
        <v>966</v>
      </c>
      <c r="B14" s="137">
        <f>SUM('לא סחיר איגרות חוב ממשלתיות'!U:U)</f>
        <v>0</v>
      </c>
      <c r="C14" s="51"/>
      <c r="D14" s="137">
        <f t="shared" si="0"/>
        <v>0</v>
      </c>
      <c r="E14" s="142">
        <f>SUM('לא סחיר איגרות חוב ממשלתיות'!U:U)/B30</f>
        <v>0</v>
      </c>
    </row>
    <row r="15" spans="1:5">
      <c r="A15" s="50" t="s">
        <v>967</v>
      </c>
      <c r="B15" s="137">
        <f>SUM('לא סחיר איגרות חוב מיועדות'!N:N)</f>
        <v>0</v>
      </c>
      <c r="C15" s="51"/>
      <c r="D15" s="137">
        <f t="shared" si="0"/>
        <v>0</v>
      </c>
      <c r="E15" s="142">
        <f>SUM('לא סחיר איגרות חוב מיועדות'!N:N)/B30</f>
        <v>0</v>
      </c>
    </row>
    <row r="16" spans="1:5">
      <c r="A16" s="50" t="s">
        <v>973</v>
      </c>
      <c r="B16" s="137">
        <f>SUM('אפיק השקעה מובטח תשואה'!F:F)</f>
        <v>0</v>
      </c>
      <c r="C16" s="51"/>
      <c r="D16" s="137">
        <f t="shared" si="0"/>
        <v>0</v>
      </c>
      <c r="E16" s="142">
        <f>SUM('אפיק השקעה מובטח תשואה'!F:F)/B30</f>
        <v>0</v>
      </c>
    </row>
    <row r="17" spans="1:5">
      <c r="A17" s="50" t="s">
        <v>977</v>
      </c>
      <c r="B17" s="137">
        <f>SUM('לא סחיר ניירות ערך מסחריים'!AI:AI)</f>
        <v>0</v>
      </c>
      <c r="C17" s="51"/>
      <c r="D17" s="137">
        <f t="shared" si="0"/>
        <v>0</v>
      </c>
      <c r="E17" s="142">
        <f>SUM('לא סחיר ניירות ערך מסחריים'!AI:AI)/B30</f>
        <v>0</v>
      </c>
    </row>
    <row r="18" spans="1:5">
      <c r="A18" s="50" t="s">
        <v>979</v>
      </c>
      <c r="B18" s="137">
        <f>SUM('לא סחיר איגרות חוב'!AG:AG)</f>
        <v>817.63800000000003</v>
      </c>
      <c r="C18" s="51"/>
      <c r="D18" s="137">
        <f t="shared" si="0"/>
        <v>817.63800000000003</v>
      </c>
      <c r="E18" s="142">
        <f>SUM('לא סחיר איגרות חוב'!AG:AG)/B30</f>
        <v>1.2622867740333091E-3</v>
      </c>
    </row>
    <row r="19" spans="1:5">
      <c r="A19" s="50" t="s">
        <v>982</v>
      </c>
      <c r="B19" s="137">
        <f>SUM('לא סחיר מניות מבכ ויהש'!X:X)</f>
        <v>0</v>
      </c>
      <c r="C19" s="51"/>
      <c r="D19" s="137">
        <f t="shared" si="0"/>
        <v>0</v>
      </c>
      <c r="E19" s="142">
        <f>SUM('לא סחיר מניות מבכ ויהש'!X:X)/B30</f>
        <v>0</v>
      </c>
    </row>
    <row r="20" spans="1:5">
      <c r="A20" s="50" t="s">
        <v>738</v>
      </c>
      <c r="B20" s="137">
        <f>SUM('קרנות השקעה'!W:W)</f>
        <v>80117.963999999993</v>
      </c>
      <c r="C20" s="51"/>
      <c r="D20" s="137">
        <f t="shared" si="0"/>
        <v>80117.963999999993</v>
      </c>
      <c r="E20" s="142">
        <f>SUM('קרנות השקעה'!W:W)/B30</f>
        <v>0.12368780110473923</v>
      </c>
    </row>
    <row r="21" spans="1:5">
      <c r="A21" s="50" t="s">
        <v>1099</v>
      </c>
      <c r="B21" s="137">
        <f>SUM('לא סחיר כתבי אופציה'!Z:Z)</f>
        <v>24.87</v>
      </c>
      <c r="C21" s="51"/>
      <c r="D21" s="137">
        <f t="shared" si="0"/>
        <v>24.87</v>
      </c>
      <c r="E21" s="142">
        <f>SUM('לא סחיר כתבי אופציה'!Z:Z)/B30</f>
        <v>3.8394830071753512E-5</v>
      </c>
    </row>
    <row r="22" spans="1:5">
      <c r="A22" s="50" t="s">
        <v>997</v>
      </c>
      <c r="B22" s="137">
        <f>SUM('לא סחיר אופציות'!Z:Z)</f>
        <v>0</v>
      </c>
      <c r="C22" s="51"/>
      <c r="D22" s="137">
        <f t="shared" si="0"/>
        <v>0</v>
      </c>
      <c r="E22" s="142">
        <f>SUM('לא סחיר אופציות'!Z:Z)/B30</f>
        <v>0</v>
      </c>
    </row>
    <row r="23" spans="1:5">
      <c r="A23" s="50" t="s">
        <v>1006</v>
      </c>
      <c r="B23" s="137">
        <f>SUM('לא סחיר נגזרים אחרים'!R:R)</f>
        <v>-1970.6599999999999</v>
      </c>
      <c r="C23" s="51"/>
      <c r="D23" s="137">
        <f t="shared" si="0"/>
        <v>-1970.6599999999999</v>
      </c>
      <c r="E23" s="142">
        <f>SUM('לא סחיר נגזרים אחרים'!R:R)/B30</f>
        <v>-3.0423464346281369E-3</v>
      </c>
    </row>
    <row r="24" spans="1:5">
      <c r="A24" s="50" t="s">
        <v>999</v>
      </c>
      <c r="B24" s="137">
        <f>SUM(הלוואות!AT:AT)</f>
        <v>13458.543</v>
      </c>
      <c r="C24" s="51"/>
      <c r="D24" s="137">
        <f t="shared" si="0"/>
        <v>13458.543</v>
      </c>
      <c r="E24" s="142">
        <f>SUM(הלוואות!AT:AT)/B30</f>
        <v>2.0777582287832233E-2</v>
      </c>
    </row>
    <row r="25" spans="1:5">
      <c r="A25" s="50" t="s">
        <v>1018</v>
      </c>
      <c r="B25" s="137">
        <f>SUM('לא סחיר מוצרים מובנים'!AB:AB)</f>
        <v>0</v>
      </c>
      <c r="C25" s="51"/>
      <c r="D25" s="137">
        <f t="shared" si="0"/>
        <v>0</v>
      </c>
      <c r="E25" s="142">
        <f>SUM('לא סחיר מוצרים מובנים'!AB:AB)/B30</f>
        <v>0</v>
      </c>
    </row>
    <row r="26" spans="1:5">
      <c r="A26" s="50" t="s">
        <v>1023</v>
      </c>
      <c r="B26" s="137">
        <f>SUM('פיקדונות מעל 3 חודשים'!T:T)</f>
        <v>0</v>
      </c>
      <c r="C26" s="51"/>
      <c r="D26" s="137">
        <f t="shared" si="0"/>
        <v>0</v>
      </c>
      <c r="E26" s="142">
        <f>SUM('פיקדונות מעל 3 חודשים'!T:T)/B30</f>
        <v>0</v>
      </c>
    </row>
    <row r="27" spans="1:5">
      <c r="A27" s="50" t="s">
        <v>1026</v>
      </c>
      <c r="B27" s="137">
        <f>SUM('זכויות מקרקעין'!S:S)</f>
        <v>0</v>
      </c>
      <c r="C27" s="51"/>
      <c r="D27" s="137">
        <f t="shared" si="0"/>
        <v>0</v>
      </c>
      <c r="E27" s="142">
        <f>SUM('זכויות מקרקעין'!S:S)/B30</f>
        <v>0</v>
      </c>
    </row>
    <row r="28" spans="1:5">
      <c r="A28" s="50" t="s">
        <v>1061</v>
      </c>
      <c r="B28" s="137">
        <f>SUM('השקעה בחברות מוחזקות'!U:U)</f>
        <v>0</v>
      </c>
      <c r="C28" s="51"/>
      <c r="D28" s="137">
        <f t="shared" si="0"/>
        <v>0</v>
      </c>
      <c r="E28" s="142">
        <f>SUM('השקעה בחברות מוחזקות'!U:U)/B30</f>
        <v>0</v>
      </c>
    </row>
    <row r="29" spans="1:5">
      <c r="A29" s="50" t="s">
        <v>1029</v>
      </c>
      <c r="B29" s="137">
        <f>SUM('נכסים אחרים'!N:N)</f>
        <v>-244.76400000000004</v>
      </c>
      <c r="C29" s="51"/>
      <c r="D29" s="137">
        <f t="shared" si="0"/>
        <v>-244.76400000000004</v>
      </c>
      <c r="E29" s="142">
        <f>SUM('נכסים אחרים'!N:N)/B30</f>
        <v>-3.7787182097638426E-4</v>
      </c>
    </row>
    <row r="30" spans="1:5">
      <c r="A30" s="49" t="s">
        <v>1140</v>
      </c>
      <c r="B30" s="138">
        <f>IF(SUM(B3:B29)=0,0.0001,SUM(B3:B29))</f>
        <v>647743.45799999987</v>
      </c>
      <c r="C30" s="52">
        <f t="shared" ref="C30:E30" si="1">SUM(C3:C29)</f>
        <v>0</v>
      </c>
      <c r="D30" s="138">
        <f t="shared" si="1"/>
        <v>647743.45799999987</v>
      </c>
      <c r="E30" s="143">
        <f t="shared" si="1"/>
        <v>1</v>
      </c>
    </row>
    <row r="31" spans="1:5">
      <c r="A31" s="50" t="s">
        <v>1137</v>
      </c>
      <c r="B31" s="137"/>
      <c r="C31" s="51"/>
      <c r="D31" s="137"/>
      <c r="E31" s="142"/>
    </row>
    <row r="32" spans="1:5">
      <c r="A32" s="50" t="s">
        <v>1141</v>
      </c>
      <c r="B32" s="137">
        <f>SUM('יתרות התחייבות להשקעה'!O:O)</f>
        <v>30497.814675891997</v>
      </c>
      <c r="C32" s="51"/>
      <c r="D32" s="137">
        <f>C32+B32</f>
        <v>30497.814675891997</v>
      </c>
      <c r="E32" s="142"/>
    </row>
  </sheetData>
  <customSheetViews>
    <customSheetView guid="{AE318230-F718-49FC-82EB-7CAC3DCD05F1}" showGridLines="0">
      <pageMargins left="0.7" right="0.7" top="0.75" bottom="0.75" header="0.3" footer="0.3"/>
      <pageSetup orientation="portrait"/>
    </customSheetView>
  </customSheetViews>
  <pageMargins left="0.7" right="0.7" top="0.75" bottom="0.75" header="0.3" footer="0.3"/>
  <pageSetup orientation="portrait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AA1048574"/>
  <sheetViews>
    <sheetView rightToLeft="1" zoomScale="70" zoomScaleNormal="70" workbookViewId="0">
      <selection activeCell="M37" sqref="M37"/>
    </sheetView>
  </sheetViews>
  <sheetFormatPr defaultColWidth="9" defaultRowHeight="14.25"/>
  <cols>
    <col min="1" max="15" width="11.625" style="2" customWidth="1"/>
    <col min="16" max="16" width="11.625" customWidth="1"/>
    <col min="17" max="26" width="11.625" style="2" customWidth="1"/>
    <col min="27" max="27" width="9" style="2" customWidth="1"/>
    <col min="28" max="16384" width="9" style="2"/>
  </cols>
  <sheetData>
    <row r="1" spans="1:27" ht="66.75" customHeight="1">
      <c r="A1" s="22" t="s">
        <v>0</v>
      </c>
      <c r="B1" s="22" t="s">
        <v>1</v>
      </c>
      <c r="C1" s="22" t="s">
        <v>148</v>
      </c>
      <c r="D1" s="22" t="s">
        <v>149</v>
      </c>
      <c r="E1" s="22" t="s">
        <v>150</v>
      </c>
      <c r="F1" s="22" t="s">
        <v>151</v>
      </c>
      <c r="G1" s="22" t="s">
        <v>152</v>
      </c>
      <c r="H1" s="22" t="s">
        <v>153</v>
      </c>
      <c r="I1" s="22" t="s">
        <v>5</v>
      </c>
      <c r="J1" s="22" t="s">
        <v>795</v>
      </c>
      <c r="K1" s="22" t="s">
        <v>6</v>
      </c>
      <c r="L1" s="22" t="s">
        <v>1095</v>
      </c>
      <c r="M1" s="22" t="s">
        <v>1096</v>
      </c>
      <c r="N1" s="22" t="s">
        <v>7</v>
      </c>
      <c r="O1" s="22" t="s">
        <v>84</v>
      </c>
      <c r="P1" s="32" t="s">
        <v>116</v>
      </c>
      <c r="Q1" s="22" t="s">
        <v>11</v>
      </c>
      <c r="R1" s="22" t="s">
        <v>109</v>
      </c>
      <c r="S1" s="22" t="s">
        <v>110</v>
      </c>
      <c r="T1" s="22" t="s">
        <v>93</v>
      </c>
      <c r="U1" s="22" t="s">
        <v>18</v>
      </c>
      <c r="V1" s="108" t="s">
        <v>1967</v>
      </c>
      <c r="W1" s="22" t="s">
        <v>20</v>
      </c>
      <c r="X1" s="22" t="s">
        <v>1098</v>
      </c>
      <c r="Y1" s="164" t="s">
        <v>24</v>
      </c>
      <c r="Z1" s="164" t="s">
        <v>25</v>
      </c>
      <c r="AA1" s="11"/>
    </row>
    <row r="2" spans="1:27">
      <c r="A2" s="23" t="s">
        <v>26</v>
      </c>
      <c r="B2" s="23">
        <v>378</v>
      </c>
      <c r="C2" s="23" t="s">
        <v>1968</v>
      </c>
      <c r="D2" s="23" t="s">
        <v>1969</v>
      </c>
      <c r="E2" s="23" t="s">
        <v>272</v>
      </c>
      <c r="F2" s="23" t="s">
        <v>1970</v>
      </c>
      <c r="G2" s="23">
        <v>50001050</v>
      </c>
      <c r="H2" s="23" t="s">
        <v>34</v>
      </c>
      <c r="I2" s="2" t="s">
        <v>991</v>
      </c>
      <c r="J2" s="23" t="s">
        <v>809</v>
      </c>
      <c r="K2" s="21" t="s">
        <v>166</v>
      </c>
      <c r="L2" s="23" t="s">
        <v>178</v>
      </c>
      <c r="M2" s="23" t="s">
        <v>31</v>
      </c>
      <c r="N2" s="21" t="s">
        <v>257</v>
      </c>
      <c r="O2" s="23" t="s">
        <v>98</v>
      </c>
      <c r="P2" t="s">
        <v>1971</v>
      </c>
      <c r="Q2" s="21" t="s">
        <v>35</v>
      </c>
      <c r="R2" s="23" t="s">
        <v>274</v>
      </c>
      <c r="S2" s="23" t="s">
        <v>860</v>
      </c>
      <c r="T2" s="23" t="s">
        <v>1972</v>
      </c>
      <c r="U2" s="154">
        <v>1</v>
      </c>
      <c r="V2" s="154">
        <v>1352.8019999999999</v>
      </c>
      <c r="W2" s="154">
        <v>1352.8019999999999</v>
      </c>
      <c r="X2" s="175">
        <v>1.5151515151515199E-3</v>
      </c>
      <c r="Y2" s="170">
        <v>1.6885127217674701E-2</v>
      </c>
      <c r="Z2" s="170">
        <v>2.1099428618437401E-3</v>
      </c>
    </row>
    <row r="3" spans="1:27">
      <c r="A3" s="23" t="s">
        <v>26</v>
      </c>
      <c r="B3" s="23">
        <v>378</v>
      </c>
      <c r="C3" s="23" t="s">
        <v>1973</v>
      </c>
      <c r="D3" s="2" t="s">
        <v>1974</v>
      </c>
      <c r="E3" s="23" t="s">
        <v>1286</v>
      </c>
      <c r="F3" s="23" t="s">
        <v>1975</v>
      </c>
      <c r="G3" s="23">
        <v>36392</v>
      </c>
      <c r="H3" s="23" t="s">
        <v>34</v>
      </c>
      <c r="I3" s="2" t="s">
        <v>993</v>
      </c>
      <c r="J3" s="23" t="s">
        <v>531</v>
      </c>
      <c r="K3" s="21" t="s">
        <v>31</v>
      </c>
      <c r="L3" s="23" t="s">
        <v>178</v>
      </c>
      <c r="M3" s="23" t="s">
        <v>31</v>
      </c>
      <c r="N3" s="21" t="s">
        <v>31</v>
      </c>
      <c r="O3" s="23" t="s">
        <v>98</v>
      </c>
      <c r="P3" t="s">
        <v>1976</v>
      </c>
      <c r="Q3" s="21" t="s">
        <v>35</v>
      </c>
      <c r="R3" s="23" t="s">
        <v>856</v>
      </c>
      <c r="S3" s="23" t="s">
        <v>860</v>
      </c>
      <c r="T3" s="30" t="s">
        <v>1972</v>
      </c>
      <c r="U3" s="154">
        <v>1</v>
      </c>
      <c r="V3" s="154">
        <v>5607.201</v>
      </c>
      <c r="W3" s="154">
        <v>5607.201</v>
      </c>
      <c r="X3" s="175">
        <v>1.8484288354898299E-3</v>
      </c>
      <c r="Y3" s="170">
        <v>6.9986810060312293E-2</v>
      </c>
      <c r="Z3" s="170">
        <v>8.7454579646516501E-3</v>
      </c>
    </row>
    <row r="4" spans="1:27">
      <c r="A4" s="23" t="s">
        <v>26</v>
      </c>
      <c r="B4" s="23">
        <v>378</v>
      </c>
      <c r="C4" s="23" t="s">
        <v>1977</v>
      </c>
      <c r="D4" s="2" t="s">
        <v>1978</v>
      </c>
      <c r="E4" s="23" t="s">
        <v>272</v>
      </c>
      <c r="F4" s="23" t="s">
        <v>1979</v>
      </c>
      <c r="G4" s="23">
        <v>500010151</v>
      </c>
      <c r="H4" s="23" t="s">
        <v>34</v>
      </c>
      <c r="I4" s="2" t="s">
        <v>991</v>
      </c>
      <c r="J4" s="23" t="s">
        <v>809</v>
      </c>
      <c r="K4" s="21" t="s">
        <v>166</v>
      </c>
      <c r="L4" s="23" t="s">
        <v>178</v>
      </c>
      <c r="M4" s="23" t="s">
        <v>31</v>
      </c>
      <c r="N4" s="21" t="s">
        <v>257</v>
      </c>
      <c r="O4" s="23" t="s">
        <v>98</v>
      </c>
      <c r="P4" t="s">
        <v>1980</v>
      </c>
      <c r="Q4" s="21" t="s">
        <v>35</v>
      </c>
      <c r="R4" s="23" t="s">
        <v>274</v>
      </c>
      <c r="S4" s="23" t="s">
        <v>860</v>
      </c>
      <c r="T4" s="23" t="s">
        <v>1981</v>
      </c>
      <c r="U4" s="154">
        <v>1</v>
      </c>
      <c r="V4" s="154">
        <v>1150.7639999999999</v>
      </c>
      <c r="W4" s="154">
        <v>1150.7639999999999</v>
      </c>
      <c r="X4" s="175">
        <v>8.0321285140562296E-4</v>
      </c>
      <c r="Y4" s="170">
        <v>1.4363365222506501E-2</v>
      </c>
      <c r="Z4" s="170">
        <v>1.79482686346356E-3</v>
      </c>
    </row>
    <row r="5" spans="1:27">
      <c r="A5" s="23" t="s">
        <v>26</v>
      </c>
      <c r="B5" s="23">
        <v>378</v>
      </c>
      <c r="C5" s="23" t="s">
        <v>1982</v>
      </c>
      <c r="D5" s="2" t="s">
        <v>1983</v>
      </c>
      <c r="E5" s="23" t="s">
        <v>1286</v>
      </c>
      <c r="F5" s="23" t="s">
        <v>1984</v>
      </c>
      <c r="G5" s="23">
        <v>98707</v>
      </c>
      <c r="H5" s="23" t="s">
        <v>34</v>
      </c>
      <c r="I5" s="2" t="s">
        <v>993</v>
      </c>
      <c r="J5" s="23" t="s">
        <v>531</v>
      </c>
      <c r="K5" s="21" t="s">
        <v>31</v>
      </c>
      <c r="L5" s="23" t="s">
        <v>31</v>
      </c>
      <c r="M5" s="23" t="s">
        <v>31</v>
      </c>
      <c r="N5" s="21" t="s">
        <v>31</v>
      </c>
      <c r="O5" s="23" t="s">
        <v>98</v>
      </c>
      <c r="P5" t="s">
        <v>1985</v>
      </c>
      <c r="Q5" s="21" t="s">
        <v>35</v>
      </c>
      <c r="R5" s="23" t="s">
        <v>856</v>
      </c>
      <c r="S5" s="23" t="s">
        <v>860</v>
      </c>
      <c r="T5" s="23" t="s">
        <v>1986</v>
      </c>
      <c r="U5" s="154">
        <v>1</v>
      </c>
      <c r="V5" s="154">
        <v>4340.9610000000002</v>
      </c>
      <c r="W5" s="154">
        <v>4340.9610000000002</v>
      </c>
      <c r="X5" s="175">
        <v>2.3333333333333301E-3</v>
      </c>
      <c r="Y5" s="170">
        <v>5.4182118766979197E-2</v>
      </c>
      <c r="Z5" s="170">
        <v>6.7705249275404004E-3</v>
      </c>
    </row>
    <row r="6" spans="1:27">
      <c r="A6" s="23" t="s">
        <v>26</v>
      </c>
      <c r="B6" s="23">
        <v>378</v>
      </c>
      <c r="C6" s="23" t="s">
        <v>1987</v>
      </c>
      <c r="D6" s="2" t="s">
        <v>1988</v>
      </c>
      <c r="E6" s="23" t="s">
        <v>271</v>
      </c>
      <c r="F6" s="23" t="s">
        <v>1989</v>
      </c>
      <c r="G6" s="23">
        <v>50000884</v>
      </c>
      <c r="H6" s="23" t="s">
        <v>34</v>
      </c>
      <c r="I6" s="2" t="s">
        <v>991</v>
      </c>
      <c r="J6" s="23" t="s">
        <v>807</v>
      </c>
      <c r="K6" s="21" t="s">
        <v>31</v>
      </c>
      <c r="L6" s="23" t="s">
        <v>31</v>
      </c>
      <c r="M6" s="23" t="s">
        <v>31</v>
      </c>
      <c r="N6" s="21" t="s">
        <v>31</v>
      </c>
      <c r="O6" s="23" t="s">
        <v>98</v>
      </c>
      <c r="P6" t="s">
        <v>1990</v>
      </c>
      <c r="Q6" s="21" t="s">
        <v>35</v>
      </c>
      <c r="R6" s="23" t="s">
        <v>274</v>
      </c>
      <c r="S6" s="23" t="s">
        <v>860</v>
      </c>
      <c r="T6" s="23" t="s">
        <v>1991</v>
      </c>
      <c r="U6" s="154">
        <v>1</v>
      </c>
      <c r="V6" s="154">
        <v>2084.558</v>
      </c>
      <c r="W6" s="154">
        <v>2084.558</v>
      </c>
      <c r="X6" s="175">
        <v>1.37488542621448E-2</v>
      </c>
      <c r="Y6" s="170">
        <v>2.6018614367327799E-2</v>
      </c>
      <c r="Z6" s="170">
        <v>3.25125117221168E-3</v>
      </c>
    </row>
    <row r="7" spans="1:27">
      <c r="A7" s="23" t="s">
        <v>26</v>
      </c>
      <c r="B7" s="23">
        <v>378</v>
      </c>
      <c r="C7" s="23" t="s">
        <v>1992</v>
      </c>
      <c r="D7" s="2" t="s">
        <v>1993</v>
      </c>
      <c r="E7" s="23" t="s">
        <v>1286</v>
      </c>
      <c r="F7" s="23" t="s">
        <v>1994</v>
      </c>
      <c r="G7" s="23">
        <v>50006122</v>
      </c>
      <c r="H7" s="23" t="s">
        <v>34</v>
      </c>
      <c r="I7" s="2" t="s">
        <v>993</v>
      </c>
      <c r="J7" s="23" t="s">
        <v>531</v>
      </c>
      <c r="K7" s="21" t="s">
        <v>31</v>
      </c>
      <c r="L7" s="23" t="s">
        <v>178</v>
      </c>
      <c r="M7" s="23" t="s">
        <v>31</v>
      </c>
      <c r="N7" s="21" t="s">
        <v>31</v>
      </c>
      <c r="O7" s="23" t="s">
        <v>98</v>
      </c>
      <c r="P7" t="s">
        <v>1995</v>
      </c>
      <c r="Q7" s="21" t="s">
        <v>35</v>
      </c>
      <c r="R7" s="23" t="s">
        <v>274</v>
      </c>
      <c r="S7" s="23" t="s">
        <v>860</v>
      </c>
      <c r="T7" s="23" t="s">
        <v>1317</v>
      </c>
      <c r="U7" s="154">
        <v>1</v>
      </c>
      <c r="V7" s="154">
        <v>6041.518</v>
      </c>
      <c r="W7" s="154">
        <v>6041.518</v>
      </c>
      <c r="X7" s="176">
        <v>5.0000000000000001E-3</v>
      </c>
      <c r="Y7" s="170">
        <v>7.5407781886544706E-2</v>
      </c>
      <c r="Z7" s="170">
        <v>9.4228553369996703E-3</v>
      </c>
    </row>
    <row r="8" spans="1:27">
      <c r="A8" s="23" t="s">
        <v>26</v>
      </c>
      <c r="B8" s="23">
        <v>378</v>
      </c>
      <c r="C8" s="23" t="s">
        <v>1996</v>
      </c>
      <c r="D8" s="2" t="s">
        <v>1997</v>
      </c>
      <c r="E8" s="23" t="s">
        <v>1286</v>
      </c>
      <c r="F8" s="23" t="s">
        <v>1996</v>
      </c>
      <c r="G8" s="23">
        <v>50001200</v>
      </c>
      <c r="H8" s="23" t="s">
        <v>34</v>
      </c>
      <c r="I8" s="2" t="s">
        <v>991</v>
      </c>
      <c r="J8" s="23" t="s">
        <v>807</v>
      </c>
      <c r="K8" s="21" t="s">
        <v>31</v>
      </c>
      <c r="L8" s="23" t="s">
        <v>178</v>
      </c>
      <c r="M8" s="23" t="s">
        <v>31</v>
      </c>
      <c r="N8" s="21" t="s">
        <v>31</v>
      </c>
      <c r="O8" s="23" t="s">
        <v>98</v>
      </c>
      <c r="P8" t="s">
        <v>1998</v>
      </c>
      <c r="Q8" s="21" t="s">
        <v>35</v>
      </c>
      <c r="R8" s="23" t="s">
        <v>274</v>
      </c>
      <c r="S8" s="23" t="s">
        <v>860</v>
      </c>
      <c r="T8" s="23" t="s">
        <v>1991</v>
      </c>
      <c r="U8" s="154">
        <v>1</v>
      </c>
      <c r="V8" s="154">
        <v>744.39</v>
      </c>
      <c r="W8" s="154">
        <v>744.39</v>
      </c>
      <c r="X8" s="175">
        <v>4.4444444444444401E-3</v>
      </c>
      <c r="Y8" s="170">
        <v>9.2911760702425201E-3</v>
      </c>
      <c r="Z8" s="170">
        <v>1.1610129064956599E-3</v>
      </c>
    </row>
    <row r="9" spans="1:27">
      <c r="A9" s="23" t="s">
        <v>26</v>
      </c>
      <c r="B9" s="23">
        <v>378</v>
      </c>
      <c r="C9" s="23" t="s">
        <v>1999</v>
      </c>
      <c r="D9" s="2" t="s">
        <v>2000</v>
      </c>
      <c r="E9" s="23" t="s">
        <v>1286</v>
      </c>
      <c r="F9" s="23" t="s">
        <v>2001</v>
      </c>
      <c r="G9" s="23">
        <v>40131020</v>
      </c>
      <c r="H9" s="23" t="s">
        <v>34</v>
      </c>
      <c r="I9" s="2" t="s">
        <v>995</v>
      </c>
      <c r="J9" s="23" t="s">
        <v>531</v>
      </c>
      <c r="K9" s="21" t="s">
        <v>31</v>
      </c>
      <c r="L9" s="23" t="s">
        <v>31</v>
      </c>
      <c r="M9" s="23" t="s">
        <v>31</v>
      </c>
      <c r="N9" s="21" t="s">
        <v>31</v>
      </c>
      <c r="O9" s="23" t="s">
        <v>98</v>
      </c>
      <c r="P9" t="s">
        <v>2002</v>
      </c>
      <c r="Q9" s="21" t="s">
        <v>1147</v>
      </c>
      <c r="R9" s="23" t="s">
        <v>856</v>
      </c>
      <c r="S9" s="23" t="s">
        <v>860</v>
      </c>
      <c r="T9" s="23" t="s">
        <v>1991</v>
      </c>
      <c r="U9" s="154">
        <v>3.7589999999999999</v>
      </c>
      <c r="V9" s="154">
        <v>424.84100000000001</v>
      </c>
      <c r="W9" s="154">
        <v>1596.9780000000001</v>
      </c>
      <c r="X9" s="175">
        <v>0</v>
      </c>
      <c r="Y9" s="170">
        <v>1.9932828705112898E-2</v>
      </c>
      <c r="Z9" s="170">
        <v>2.4907795541323002E-3</v>
      </c>
    </row>
    <row r="10" spans="1:27">
      <c r="A10" s="23" t="s">
        <v>26</v>
      </c>
      <c r="B10" s="23">
        <v>378</v>
      </c>
      <c r="C10" s="23" t="s">
        <v>2003</v>
      </c>
      <c r="D10" s="2" t="s">
        <v>2004</v>
      </c>
      <c r="E10" s="23" t="s">
        <v>273</v>
      </c>
      <c r="F10" s="23" t="s">
        <v>2005</v>
      </c>
      <c r="G10" s="23">
        <v>62002500</v>
      </c>
      <c r="H10" s="23" t="s">
        <v>34</v>
      </c>
      <c r="I10" s="2" t="s">
        <v>991</v>
      </c>
      <c r="J10" s="23" t="s">
        <v>797</v>
      </c>
      <c r="K10" s="21" t="s">
        <v>166</v>
      </c>
      <c r="L10" s="23" t="s">
        <v>214</v>
      </c>
      <c r="M10" s="23" t="s">
        <v>214</v>
      </c>
      <c r="N10" s="21" t="s">
        <v>250</v>
      </c>
      <c r="O10" s="23" t="s">
        <v>98</v>
      </c>
      <c r="P10" t="s">
        <v>2006</v>
      </c>
      <c r="Q10" s="21" t="s">
        <v>1147</v>
      </c>
      <c r="R10" s="23" t="s">
        <v>856</v>
      </c>
      <c r="S10" s="23" t="s">
        <v>860</v>
      </c>
      <c r="T10" s="23" t="s">
        <v>2007</v>
      </c>
      <c r="U10" s="154">
        <v>3.7589999999999999</v>
      </c>
      <c r="V10" s="154">
        <v>453.62</v>
      </c>
      <c r="W10" s="154">
        <v>1705.1590000000001</v>
      </c>
      <c r="X10" s="175">
        <v>1.8582179689677601E-3</v>
      </c>
      <c r="Y10" s="170">
        <v>2.12831019836968E-2</v>
      </c>
      <c r="Z10" s="170">
        <v>2.6595078929217198E-3</v>
      </c>
    </row>
    <row r="11" spans="1:27">
      <c r="A11" s="23" t="s">
        <v>26</v>
      </c>
      <c r="B11" s="23">
        <v>378</v>
      </c>
      <c r="C11" s="23" t="s">
        <v>2008</v>
      </c>
      <c r="D11" s="2" t="s">
        <v>2009</v>
      </c>
      <c r="E11" s="23" t="s">
        <v>34</v>
      </c>
      <c r="F11" s="23" t="s">
        <v>2010</v>
      </c>
      <c r="G11" s="23">
        <v>60386182</v>
      </c>
      <c r="H11" s="23" t="s">
        <v>34</v>
      </c>
      <c r="I11" s="2" t="s">
        <v>991</v>
      </c>
      <c r="J11" s="23" t="s">
        <v>531</v>
      </c>
      <c r="K11" s="21" t="s">
        <v>166</v>
      </c>
      <c r="L11" s="23" t="s">
        <v>205</v>
      </c>
      <c r="M11" s="23"/>
      <c r="N11" s="21" t="s">
        <v>205</v>
      </c>
      <c r="O11" s="23" t="s">
        <v>98</v>
      </c>
      <c r="P11" t="s">
        <v>2011</v>
      </c>
      <c r="Q11" s="21" t="s">
        <v>1147</v>
      </c>
      <c r="R11" s="23" t="s">
        <v>274</v>
      </c>
      <c r="S11" s="23" t="s">
        <v>860</v>
      </c>
      <c r="T11" s="23" t="s">
        <v>2012</v>
      </c>
      <c r="U11" s="154">
        <v>3.7589999999999999</v>
      </c>
      <c r="V11" s="154">
        <v>17.026</v>
      </c>
      <c r="W11" s="154">
        <v>64</v>
      </c>
      <c r="X11" s="175">
        <v>0</v>
      </c>
      <c r="Y11" s="170">
        <v>7.9882439744953201E-4</v>
      </c>
      <c r="Z11" s="170">
        <v>9.98200258450512E-5</v>
      </c>
    </row>
    <row r="12" spans="1:27">
      <c r="A12" s="23" t="s">
        <v>26</v>
      </c>
      <c r="B12" s="23">
        <v>378</v>
      </c>
      <c r="C12" s="23" t="s">
        <v>2013</v>
      </c>
      <c r="D12" s="2" t="s">
        <v>2014</v>
      </c>
      <c r="E12" s="23" t="s">
        <v>271</v>
      </c>
      <c r="F12" s="23" t="s">
        <v>2015</v>
      </c>
      <c r="G12" s="23">
        <v>620178302</v>
      </c>
      <c r="H12" s="23" t="s">
        <v>34</v>
      </c>
      <c r="I12" s="2" t="s">
        <v>991</v>
      </c>
      <c r="J12" s="23" t="s">
        <v>813</v>
      </c>
      <c r="K12" s="21" t="s">
        <v>166</v>
      </c>
      <c r="L12" s="23" t="s">
        <v>194</v>
      </c>
      <c r="M12" s="23" t="s">
        <v>194</v>
      </c>
      <c r="N12" s="21" t="s">
        <v>254</v>
      </c>
      <c r="O12" s="23" t="s">
        <v>98</v>
      </c>
      <c r="P12" t="s">
        <v>2016</v>
      </c>
      <c r="Q12" s="21" t="s">
        <v>1149</v>
      </c>
      <c r="R12" s="23" t="s">
        <v>274</v>
      </c>
      <c r="S12" s="23" t="s">
        <v>860</v>
      </c>
      <c r="T12" s="23" t="s">
        <v>2017</v>
      </c>
      <c r="U12" s="154">
        <v>4.0199999999999996</v>
      </c>
      <c r="V12" s="154">
        <v>69.260000000000005</v>
      </c>
      <c r="W12" s="154">
        <v>278.43799999999999</v>
      </c>
      <c r="X12" s="176">
        <v>1E-4</v>
      </c>
      <c r="Y12" s="170">
        <v>3.4753545579492202E-3</v>
      </c>
      <c r="Z12" s="170">
        <v>4.3427564669133001E-4</v>
      </c>
    </row>
    <row r="13" spans="1:27">
      <c r="A13" s="23" t="s">
        <v>26</v>
      </c>
      <c r="B13" s="23">
        <v>378</v>
      </c>
      <c r="C13" s="23" t="s">
        <v>2018</v>
      </c>
      <c r="D13" s="2" t="s">
        <v>2019</v>
      </c>
      <c r="E13" s="23" t="s">
        <v>273</v>
      </c>
      <c r="F13" s="23" t="s">
        <v>2020</v>
      </c>
      <c r="G13" s="23">
        <v>62002600</v>
      </c>
      <c r="H13" s="23" t="s">
        <v>34</v>
      </c>
      <c r="I13" s="2" t="s">
        <v>991</v>
      </c>
      <c r="J13" s="23" t="s">
        <v>809</v>
      </c>
      <c r="K13" s="21" t="s">
        <v>166</v>
      </c>
      <c r="L13" s="23" t="s">
        <v>214</v>
      </c>
      <c r="M13" s="23" t="s">
        <v>214</v>
      </c>
      <c r="N13" s="21" t="s">
        <v>257</v>
      </c>
      <c r="O13" s="23" t="s">
        <v>98</v>
      </c>
      <c r="P13" t="s">
        <v>2021</v>
      </c>
      <c r="Q13" s="21" t="s">
        <v>1149</v>
      </c>
      <c r="R13" s="23" t="s">
        <v>274</v>
      </c>
      <c r="S13" s="23" t="s">
        <v>860</v>
      </c>
      <c r="T13" s="23" t="s">
        <v>2022</v>
      </c>
      <c r="U13" s="154">
        <v>4.0199999999999996</v>
      </c>
      <c r="V13" s="154">
        <v>464.26499999999999</v>
      </c>
      <c r="W13" s="154">
        <v>1866.4390000000001</v>
      </c>
      <c r="X13" s="175">
        <v>1.3804668904679599E-3</v>
      </c>
      <c r="Y13" s="170">
        <v>2.3296134102575802E-2</v>
      </c>
      <c r="Z13" s="170">
        <v>2.9110536879362299E-3</v>
      </c>
    </row>
    <row r="14" spans="1:27">
      <c r="A14" s="23" t="s">
        <v>26</v>
      </c>
      <c r="B14" s="23">
        <v>378</v>
      </c>
      <c r="C14" s="23" t="s">
        <v>2023</v>
      </c>
      <c r="D14" s="2" t="s">
        <v>2024</v>
      </c>
      <c r="E14" s="23" t="s">
        <v>1286</v>
      </c>
      <c r="F14" s="23" t="s">
        <v>2025</v>
      </c>
      <c r="G14" s="23">
        <v>62006200</v>
      </c>
      <c r="H14" s="23" t="s">
        <v>34</v>
      </c>
      <c r="I14" s="2" t="s">
        <v>995</v>
      </c>
      <c r="J14" s="23" t="s">
        <v>803</v>
      </c>
      <c r="K14" s="21" t="s">
        <v>166</v>
      </c>
      <c r="L14" s="23" t="s">
        <v>178</v>
      </c>
      <c r="M14" s="23" t="s">
        <v>31</v>
      </c>
      <c r="N14" s="21" t="s">
        <v>254</v>
      </c>
      <c r="O14" s="23" t="s">
        <v>98</v>
      </c>
      <c r="P14" t="s">
        <v>2026</v>
      </c>
      <c r="Q14" s="21" t="s">
        <v>1149</v>
      </c>
      <c r="R14" s="23" t="s">
        <v>274</v>
      </c>
      <c r="S14" s="23" t="s">
        <v>860</v>
      </c>
      <c r="T14" s="23" t="s">
        <v>2027</v>
      </c>
      <c r="U14" s="154">
        <v>4.0199999999999996</v>
      </c>
      <c r="V14" s="154">
        <v>656.88099999999997</v>
      </c>
      <c r="W14" s="154">
        <v>2640.7910000000002</v>
      </c>
      <c r="X14" s="175">
        <v>5.2631578947368403E-3</v>
      </c>
      <c r="Y14" s="170">
        <v>3.2961286064499003E-2</v>
      </c>
      <c r="Z14" s="170">
        <v>4.1187981205247099E-3</v>
      </c>
    </row>
    <row r="15" spans="1:27">
      <c r="A15" s="23" t="s">
        <v>26</v>
      </c>
      <c r="B15" s="23">
        <v>378</v>
      </c>
      <c r="C15" s="23" t="s">
        <v>2028</v>
      </c>
      <c r="D15" s="2" t="s">
        <v>2029</v>
      </c>
      <c r="E15" s="23" t="s">
        <v>272</v>
      </c>
      <c r="F15" s="23" t="s">
        <v>2030</v>
      </c>
      <c r="G15" s="23">
        <v>62014170</v>
      </c>
      <c r="H15" s="23" t="s">
        <v>34</v>
      </c>
      <c r="I15" s="2" t="s">
        <v>991</v>
      </c>
      <c r="J15" s="23" t="s">
        <v>817</v>
      </c>
      <c r="K15" s="21" t="s">
        <v>166</v>
      </c>
      <c r="L15" s="23" t="s">
        <v>178</v>
      </c>
      <c r="M15" s="23" t="s">
        <v>185</v>
      </c>
      <c r="N15" s="21" t="s">
        <v>185</v>
      </c>
      <c r="O15" s="23" t="s">
        <v>98</v>
      </c>
      <c r="P15" t="s">
        <v>2031</v>
      </c>
      <c r="Q15" s="21" t="s">
        <v>1147</v>
      </c>
      <c r="R15" s="23" t="s">
        <v>274</v>
      </c>
      <c r="S15" s="23" t="s">
        <v>860</v>
      </c>
      <c r="T15" s="23" t="s">
        <v>2032</v>
      </c>
      <c r="U15" s="154">
        <v>3.7589999999999999</v>
      </c>
      <c r="V15" s="154">
        <v>1333.36</v>
      </c>
      <c r="W15" s="154">
        <v>5012.0990000000002</v>
      </c>
      <c r="X15" s="175">
        <v>1.8468812332241599E-4</v>
      </c>
      <c r="Y15" s="170">
        <v>6.2558994153027403E-2</v>
      </c>
      <c r="Z15" s="170">
        <v>7.8172880462005698E-3</v>
      </c>
    </row>
    <row r="16" spans="1:27">
      <c r="A16" s="23" t="s">
        <v>26</v>
      </c>
      <c r="B16" s="23">
        <v>378</v>
      </c>
      <c r="C16" s="23" t="s">
        <v>2028</v>
      </c>
      <c r="D16" s="2" t="s">
        <v>2029</v>
      </c>
      <c r="E16" s="23" t="s">
        <v>272</v>
      </c>
      <c r="F16" s="23" t="s">
        <v>2033</v>
      </c>
      <c r="G16" s="23">
        <v>62014180</v>
      </c>
      <c r="H16" s="23" t="s">
        <v>34</v>
      </c>
      <c r="I16" s="2" t="s">
        <v>991</v>
      </c>
      <c r="J16" s="23" t="s">
        <v>817</v>
      </c>
      <c r="K16" s="21" t="s">
        <v>166</v>
      </c>
      <c r="L16" s="23" t="s">
        <v>178</v>
      </c>
      <c r="M16" s="23" t="s">
        <v>185</v>
      </c>
      <c r="N16" s="21"/>
      <c r="O16" s="23" t="s">
        <v>98</v>
      </c>
      <c r="P16" t="s">
        <v>2034</v>
      </c>
      <c r="Q16" s="21" t="s">
        <v>1147</v>
      </c>
      <c r="R16" s="23" t="s">
        <v>274</v>
      </c>
      <c r="S16" s="23" t="s">
        <v>860</v>
      </c>
      <c r="T16" s="23" t="s">
        <v>2034</v>
      </c>
      <c r="U16" s="154">
        <v>3.7589999999999999</v>
      </c>
      <c r="V16" s="154">
        <v>171</v>
      </c>
      <c r="W16" s="154">
        <v>642.78899999999999</v>
      </c>
      <c r="X16" s="175">
        <v>0</v>
      </c>
      <c r="Y16" s="170">
        <v>8.0230322243180496E-3</v>
      </c>
      <c r="Z16" s="170">
        <v>1.0025473515131399E-3</v>
      </c>
    </row>
    <row r="17" spans="1:26">
      <c r="A17" s="23" t="s">
        <v>26</v>
      </c>
      <c r="B17" s="23">
        <v>378</v>
      </c>
      <c r="C17" s="23" t="s">
        <v>2035</v>
      </c>
      <c r="D17" s="2" t="s">
        <v>2036</v>
      </c>
      <c r="E17" s="23" t="s">
        <v>272</v>
      </c>
      <c r="F17" s="23" t="s">
        <v>2037</v>
      </c>
      <c r="G17" s="23">
        <v>62011804</v>
      </c>
      <c r="H17" s="23" t="s">
        <v>34</v>
      </c>
      <c r="I17" s="2" t="s">
        <v>995</v>
      </c>
      <c r="J17" s="23" t="s">
        <v>803</v>
      </c>
      <c r="K17" s="21" t="s">
        <v>166</v>
      </c>
      <c r="L17" s="23" t="s">
        <v>185</v>
      </c>
      <c r="M17" s="23" t="s">
        <v>185</v>
      </c>
      <c r="N17" s="21" t="s">
        <v>185</v>
      </c>
      <c r="O17" s="23" t="s">
        <v>98</v>
      </c>
      <c r="P17" t="s">
        <v>2038</v>
      </c>
      <c r="Q17" s="21" t="s">
        <v>1147</v>
      </c>
      <c r="R17" s="23" t="s">
        <v>274</v>
      </c>
      <c r="S17" s="23" t="s">
        <v>860</v>
      </c>
      <c r="T17" s="23" t="s">
        <v>1991</v>
      </c>
      <c r="U17" s="154">
        <v>3.7589999999999999</v>
      </c>
      <c r="V17" s="154">
        <v>1468.47</v>
      </c>
      <c r="W17" s="154">
        <v>5519.9790000000003</v>
      </c>
      <c r="X17" s="175">
        <v>3.3558972388671301E-3</v>
      </c>
      <c r="Y17" s="170">
        <v>6.8898141558213596E-2</v>
      </c>
      <c r="Z17" s="170">
        <v>8.6094194080387695E-3</v>
      </c>
    </row>
    <row r="18" spans="1:26">
      <c r="A18" s="23" t="s">
        <v>26</v>
      </c>
      <c r="B18" s="23">
        <v>378</v>
      </c>
      <c r="C18" s="23" t="s">
        <v>2039</v>
      </c>
      <c r="D18" s="2" t="s">
        <v>2040</v>
      </c>
      <c r="E18" s="23" t="s">
        <v>272</v>
      </c>
      <c r="F18" s="23" t="s">
        <v>2041</v>
      </c>
      <c r="G18" s="23">
        <v>620173060</v>
      </c>
      <c r="H18" s="23" t="s">
        <v>34</v>
      </c>
      <c r="I18" s="2" t="s">
        <v>991</v>
      </c>
      <c r="J18" s="23" t="s">
        <v>803</v>
      </c>
      <c r="K18" s="21" t="s">
        <v>166</v>
      </c>
      <c r="L18" s="23" t="s">
        <v>178</v>
      </c>
      <c r="M18" s="23" t="s">
        <v>185</v>
      </c>
      <c r="N18" s="21" t="s">
        <v>185</v>
      </c>
      <c r="O18" s="23" t="s">
        <v>98</v>
      </c>
      <c r="P18" t="s">
        <v>2042</v>
      </c>
      <c r="Q18" s="21" t="s">
        <v>1147</v>
      </c>
      <c r="R18" s="23" t="s">
        <v>856</v>
      </c>
      <c r="S18" s="23" t="s">
        <v>860</v>
      </c>
      <c r="T18" s="23" t="s">
        <v>1986</v>
      </c>
      <c r="U18" s="154">
        <v>3.7589999999999999</v>
      </c>
      <c r="V18" s="154">
        <v>688.77</v>
      </c>
      <c r="W18" s="154">
        <v>2589.0859999999998</v>
      </c>
      <c r="X18" s="175">
        <v>1E-3</v>
      </c>
      <c r="Y18" s="170">
        <v>3.2315929269845299E-2</v>
      </c>
      <c r="Z18" s="170">
        <v>4.0381552005947603E-3</v>
      </c>
    </row>
    <row r="19" spans="1:26">
      <c r="A19" s="23" t="s">
        <v>26</v>
      </c>
      <c r="B19" s="23">
        <v>378</v>
      </c>
      <c r="C19" s="23" t="s">
        <v>2043</v>
      </c>
      <c r="D19" s="2" t="s">
        <v>2044</v>
      </c>
      <c r="E19" s="23" t="s">
        <v>271</v>
      </c>
      <c r="F19" s="23" t="s">
        <v>2045</v>
      </c>
      <c r="G19" s="23">
        <v>620160850</v>
      </c>
      <c r="H19" s="23" t="s">
        <v>34</v>
      </c>
      <c r="I19" s="2" t="s">
        <v>991</v>
      </c>
      <c r="J19" s="23" t="s">
        <v>813</v>
      </c>
      <c r="K19" s="21" t="s">
        <v>31</v>
      </c>
      <c r="L19" s="23" t="s">
        <v>178</v>
      </c>
      <c r="M19" s="23" t="s">
        <v>31</v>
      </c>
      <c r="N19" s="21" t="s">
        <v>31</v>
      </c>
      <c r="O19" s="23" t="s">
        <v>98</v>
      </c>
      <c r="P19" t="s">
        <v>2046</v>
      </c>
      <c r="Q19" s="21" t="s">
        <v>1147</v>
      </c>
      <c r="R19" s="23" t="s">
        <v>274</v>
      </c>
      <c r="S19" s="23" t="s">
        <v>860</v>
      </c>
      <c r="T19" s="23" t="s">
        <v>1991</v>
      </c>
      <c r="U19" s="154">
        <v>3.7589999999999999</v>
      </c>
      <c r="V19" s="154">
        <v>272.98099999999999</v>
      </c>
      <c r="W19" s="154">
        <v>1026.136</v>
      </c>
      <c r="X19" s="175">
        <v>1.1048599566987E-3</v>
      </c>
      <c r="Y19" s="170">
        <v>1.2807812404905399E-2</v>
      </c>
      <c r="Z19" s="170">
        <v>1.6004470686650401E-3</v>
      </c>
    </row>
    <row r="20" spans="1:26">
      <c r="A20" s="2" t="s">
        <v>26</v>
      </c>
      <c r="B20" s="2">
        <v>378</v>
      </c>
      <c r="C20" s="2" t="s">
        <v>2047</v>
      </c>
      <c r="D20" s="2" t="s">
        <v>2048</v>
      </c>
      <c r="E20" s="23" t="s">
        <v>272</v>
      </c>
      <c r="F20" s="2" t="s">
        <v>2049</v>
      </c>
      <c r="G20" s="2">
        <v>29994484</v>
      </c>
      <c r="H20" s="23" t="s">
        <v>34</v>
      </c>
      <c r="I20" s="2" t="s">
        <v>991</v>
      </c>
      <c r="J20" s="23" t="s">
        <v>797</v>
      </c>
      <c r="K20" s="21" t="s">
        <v>166</v>
      </c>
      <c r="L20" s="23" t="s">
        <v>185</v>
      </c>
      <c r="M20" s="23" t="s">
        <v>185</v>
      </c>
      <c r="N20" s="21" t="s">
        <v>185</v>
      </c>
      <c r="O20" s="23" t="s">
        <v>98</v>
      </c>
      <c r="P20" t="s">
        <v>2050</v>
      </c>
      <c r="Q20" s="2" t="s">
        <v>1147</v>
      </c>
      <c r="R20" s="23" t="s">
        <v>856</v>
      </c>
      <c r="S20" s="23" t="s">
        <v>860</v>
      </c>
      <c r="T20" s="2" t="s">
        <v>2051</v>
      </c>
      <c r="U20" s="152">
        <v>3.7589999999999999</v>
      </c>
      <c r="V20" s="152">
        <v>938.26199999999994</v>
      </c>
      <c r="W20" s="152">
        <v>3526.9250000000002</v>
      </c>
      <c r="X20" s="175">
        <v>4.7619047619047597E-4</v>
      </c>
      <c r="Y20" s="165">
        <v>4.4021654665345203E-2</v>
      </c>
      <c r="Z20" s="165">
        <v>5.5008869539619901E-3</v>
      </c>
    </row>
    <row r="21" spans="1:26">
      <c r="A21" s="2" t="s">
        <v>26</v>
      </c>
      <c r="B21" s="2">
        <v>378</v>
      </c>
      <c r="C21" s="2" t="s">
        <v>2047</v>
      </c>
      <c r="D21" s="2" t="s">
        <v>2048</v>
      </c>
      <c r="E21" s="2" t="s">
        <v>272</v>
      </c>
      <c r="F21" s="2" t="s">
        <v>2052</v>
      </c>
      <c r="G21" s="2">
        <v>620127780</v>
      </c>
      <c r="H21" s="2" t="s">
        <v>34</v>
      </c>
      <c r="I21" s="2" t="s">
        <v>991</v>
      </c>
      <c r="J21" s="2" t="s">
        <v>817</v>
      </c>
      <c r="K21" s="2" t="s">
        <v>166</v>
      </c>
      <c r="L21" s="2" t="s">
        <v>178</v>
      </c>
      <c r="M21" s="2" t="s">
        <v>185</v>
      </c>
      <c r="N21" s="2" t="s">
        <v>185</v>
      </c>
      <c r="O21" s="2" t="s">
        <v>98</v>
      </c>
      <c r="P21" t="s">
        <v>2053</v>
      </c>
      <c r="Q21" s="2" t="s">
        <v>1147</v>
      </c>
      <c r="R21" s="2" t="s">
        <v>856</v>
      </c>
      <c r="S21" s="2" t="s">
        <v>860</v>
      </c>
      <c r="T21" s="2" t="s">
        <v>1317</v>
      </c>
      <c r="U21" s="152">
        <v>3.7589999999999999</v>
      </c>
      <c r="V21" s="152">
        <v>1554.2429999999999</v>
      </c>
      <c r="W21" s="152">
        <v>5842.3980000000001</v>
      </c>
      <c r="X21" s="175">
        <v>7.1428571428571396E-4</v>
      </c>
      <c r="Y21" s="165">
        <v>7.2922452612989297E-2</v>
      </c>
      <c r="Z21" s="165">
        <v>9.1122919226725198E-3</v>
      </c>
    </row>
    <row r="22" spans="1:26">
      <c r="A22" s="2" t="s">
        <v>26</v>
      </c>
      <c r="B22" s="2">
        <v>378</v>
      </c>
      <c r="C22" s="2" t="s">
        <v>2054</v>
      </c>
      <c r="D22" s="2" t="s">
        <v>2055</v>
      </c>
      <c r="E22" s="2" t="s">
        <v>34</v>
      </c>
      <c r="F22" s="2" t="s">
        <v>2056</v>
      </c>
      <c r="G22" s="2">
        <v>62017820</v>
      </c>
      <c r="H22" s="2" t="s">
        <v>34</v>
      </c>
      <c r="I22" s="2" t="s">
        <v>991</v>
      </c>
      <c r="J22" s="2" t="s">
        <v>531</v>
      </c>
      <c r="K22" s="2" t="s">
        <v>166</v>
      </c>
      <c r="L22" s="2" t="s">
        <v>185</v>
      </c>
      <c r="N22" s="2" t="s">
        <v>185</v>
      </c>
      <c r="O22" s="2" t="s">
        <v>98</v>
      </c>
      <c r="P22" t="s">
        <v>2057</v>
      </c>
      <c r="Q22" s="2" t="s">
        <v>1147</v>
      </c>
      <c r="R22" s="2" t="s">
        <v>274</v>
      </c>
      <c r="S22" s="2" t="s">
        <v>860</v>
      </c>
      <c r="T22" s="2" t="s">
        <v>1986</v>
      </c>
      <c r="U22" s="152">
        <v>3.7589999999999999</v>
      </c>
      <c r="V22" s="152">
        <v>235.642</v>
      </c>
      <c r="W22" s="152">
        <v>885.779</v>
      </c>
      <c r="X22" s="175">
        <v>0</v>
      </c>
      <c r="Y22" s="165">
        <v>1.10559316094852E-2</v>
      </c>
      <c r="Z22" s="165">
        <v>1.3815343929448E-3</v>
      </c>
    </row>
    <row r="23" spans="1:26">
      <c r="A23" s="2" t="s">
        <v>26</v>
      </c>
      <c r="B23" s="2">
        <v>378</v>
      </c>
      <c r="C23" s="2" t="s">
        <v>2058</v>
      </c>
      <c r="D23" s="2" t="s">
        <v>2059</v>
      </c>
      <c r="E23" s="2" t="s">
        <v>272</v>
      </c>
      <c r="F23" s="2" t="s">
        <v>2060</v>
      </c>
      <c r="G23" s="2">
        <v>62018000</v>
      </c>
      <c r="H23" s="2" t="s">
        <v>34</v>
      </c>
      <c r="I23" s="2" t="s">
        <v>991</v>
      </c>
      <c r="J23" s="2" t="s">
        <v>810</v>
      </c>
      <c r="K23" s="2" t="s">
        <v>166</v>
      </c>
      <c r="L23" s="2" t="s">
        <v>185</v>
      </c>
      <c r="M23" s="2" t="s">
        <v>185</v>
      </c>
      <c r="N23" s="2" t="s">
        <v>252</v>
      </c>
      <c r="O23" s="2" t="s">
        <v>98</v>
      </c>
      <c r="P23" t="s">
        <v>2061</v>
      </c>
      <c r="Q23" s="2" t="s">
        <v>1147</v>
      </c>
      <c r="R23" s="2" t="s">
        <v>274</v>
      </c>
      <c r="S23" s="2" t="s">
        <v>860</v>
      </c>
      <c r="T23" s="2" t="s">
        <v>2062</v>
      </c>
      <c r="U23" s="152">
        <v>3.7589999999999999</v>
      </c>
      <c r="V23" s="152">
        <v>473.87200000000001</v>
      </c>
      <c r="W23" s="152">
        <v>1781.2850000000001</v>
      </c>
      <c r="X23" s="175">
        <v>2.2058823529411801E-4</v>
      </c>
      <c r="Y23" s="165">
        <v>2.2233284385642E-2</v>
      </c>
      <c r="Z23" s="165">
        <v>2.7782414121062999E-3</v>
      </c>
    </row>
    <row r="24" spans="1:26">
      <c r="A24" s="2" t="s">
        <v>26</v>
      </c>
      <c r="B24" s="2">
        <v>378</v>
      </c>
      <c r="C24" s="2" t="s">
        <v>2063</v>
      </c>
      <c r="D24" s="2" t="s">
        <v>2064</v>
      </c>
      <c r="E24" s="2" t="s">
        <v>1286</v>
      </c>
      <c r="F24" s="2" t="s">
        <v>2065</v>
      </c>
      <c r="G24" s="2">
        <v>62017141</v>
      </c>
      <c r="H24" s="2" t="s">
        <v>34</v>
      </c>
      <c r="I24" s="2" t="s">
        <v>991</v>
      </c>
      <c r="J24" s="2" t="s">
        <v>807</v>
      </c>
      <c r="K24" s="2" t="s">
        <v>166</v>
      </c>
      <c r="L24" s="2" t="s">
        <v>214</v>
      </c>
      <c r="M24" s="2" t="s">
        <v>214</v>
      </c>
      <c r="N24" s="2" t="s">
        <v>254</v>
      </c>
      <c r="O24" s="2" t="s">
        <v>98</v>
      </c>
      <c r="P24" t="s">
        <v>2066</v>
      </c>
      <c r="Q24" s="2" t="s">
        <v>1149</v>
      </c>
      <c r="R24" s="2" t="s">
        <v>856</v>
      </c>
      <c r="S24" s="2" t="s">
        <v>860</v>
      </c>
      <c r="T24" s="2" t="s">
        <v>1991</v>
      </c>
      <c r="U24" s="152">
        <v>4.0199999999999996</v>
      </c>
      <c r="V24" s="152">
        <v>316.41899999999998</v>
      </c>
      <c r="W24" s="152">
        <v>1272.066</v>
      </c>
      <c r="X24" s="175">
        <v>9.5075109336375705E-4</v>
      </c>
      <c r="Y24" s="165">
        <v>1.5877415810431301E-2</v>
      </c>
      <c r="Z24" s="165">
        <v>1.98402059527734E-3</v>
      </c>
    </row>
    <row r="25" spans="1:26">
      <c r="A25" s="2" t="s">
        <v>26</v>
      </c>
      <c r="B25" s="2">
        <v>378</v>
      </c>
      <c r="C25" s="2" t="s">
        <v>2067</v>
      </c>
      <c r="D25" s="2" t="s">
        <v>2068</v>
      </c>
      <c r="E25" s="2" t="s">
        <v>1286</v>
      </c>
      <c r="F25" s="2" t="s">
        <v>2069</v>
      </c>
      <c r="G25" s="2">
        <v>620178301</v>
      </c>
      <c r="H25" s="2" t="s">
        <v>34</v>
      </c>
      <c r="I25" s="2" t="s">
        <v>991</v>
      </c>
      <c r="J25" s="2" t="s">
        <v>808</v>
      </c>
      <c r="K25" s="2" t="s">
        <v>166</v>
      </c>
      <c r="L25" s="2" t="s">
        <v>214</v>
      </c>
      <c r="M25" s="2" t="s">
        <v>214</v>
      </c>
      <c r="N25" s="2" t="s">
        <v>254</v>
      </c>
      <c r="O25" s="2" t="s">
        <v>98</v>
      </c>
      <c r="P25" t="s">
        <v>2070</v>
      </c>
      <c r="Q25" s="2" t="s">
        <v>1149</v>
      </c>
      <c r="R25" s="11" t="s">
        <v>274</v>
      </c>
      <c r="S25" s="2" t="s">
        <v>860</v>
      </c>
      <c r="T25" s="2" t="s">
        <v>2071</v>
      </c>
      <c r="U25" s="152">
        <v>4.0199999999999996</v>
      </c>
      <c r="V25" s="152">
        <v>453.94600000000003</v>
      </c>
      <c r="W25" s="152">
        <v>1824.954</v>
      </c>
      <c r="X25" s="175">
        <v>6.5399055346978304E-4</v>
      </c>
      <c r="Y25" s="165">
        <v>2.2778338859931701E-2</v>
      </c>
      <c r="Z25" s="165">
        <v>2.84635068854337E-3</v>
      </c>
    </row>
    <row r="26" spans="1:26">
      <c r="A26" s="2" t="s">
        <v>26</v>
      </c>
      <c r="B26" s="2">
        <v>378</v>
      </c>
      <c r="C26" s="2" t="s">
        <v>2072</v>
      </c>
      <c r="D26" s="2" t="s">
        <v>2073</v>
      </c>
      <c r="E26" s="2" t="s">
        <v>272</v>
      </c>
      <c r="F26" s="2" t="s">
        <v>2074</v>
      </c>
      <c r="G26" s="2">
        <v>62019750</v>
      </c>
      <c r="H26" s="2" t="s">
        <v>34</v>
      </c>
      <c r="I26" s="2" t="s">
        <v>991</v>
      </c>
      <c r="J26" s="2" t="s">
        <v>813</v>
      </c>
      <c r="K26" s="2" t="s">
        <v>166</v>
      </c>
      <c r="L26" s="2" t="s">
        <v>185</v>
      </c>
      <c r="M26" s="2" t="s">
        <v>185</v>
      </c>
      <c r="N26" s="2" t="s">
        <v>185</v>
      </c>
      <c r="O26" s="2" t="s">
        <v>98</v>
      </c>
      <c r="P26" t="s">
        <v>2075</v>
      </c>
      <c r="Q26" s="2" t="s">
        <v>1147</v>
      </c>
      <c r="R26" s="11" t="s">
        <v>856</v>
      </c>
      <c r="S26" s="2" t="s">
        <v>860</v>
      </c>
      <c r="T26" s="2" t="s">
        <v>2076</v>
      </c>
      <c r="U26" s="152">
        <v>3.7589999999999999</v>
      </c>
      <c r="V26" s="152">
        <v>1356.8030000000001</v>
      </c>
      <c r="W26" s="152">
        <v>5100.2240000000002</v>
      </c>
      <c r="X26" s="175">
        <v>3.6286326695233702E-4</v>
      </c>
      <c r="Y26" s="165">
        <v>6.3658928977517001E-2</v>
      </c>
      <c r="Z26" s="165">
        <v>7.9547344273564E-3</v>
      </c>
    </row>
    <row r="27" spans="1:26">
      <c r="A27" s="2" t="s">
        <v>26</v>
      </c>
      <c r="B27" s="2">
        <v>378</v>
      </c>
      <c r="C27" s="2" t="s">
        <v>2077</v>
      </c>
      <c r="D27" s="2" t="s">
        <v>2078</v>
      </c>
      <c r="E27" s="2" t="s">
        <v>272</v>
      </c>
      <c r="F27" s="2" t="s">
        <v>2079</v>
      </c>
      <c r="G27" s="2">
        <v>62007083</v>
      </c>
      <c r="H27" s="2" t="s">
        <v>34</v>
      </c>
      <c r="I27" s="2" t="s">
        <v>991</v>
      </c>
      <c r="J27" s="2" t="s">
        <v>531</v>
      </c>
      <c r="K27" s="2" t="s">
        <v>166</v>
      </c>
      <c r="L27" s="2" t="s">
        <v>214</v>
      </c>
      <c r="M27" s="2" t="s">
        <v>194</v>
      </c>
      <c r="N27" s="2" t="s">
        <v>2080</v>
      </c>
      <c r="O27" s="2" t="s">
        <v>98</v>
      </c>
      <c r="P27" t="s">
        <v>2081</v>
      </c>
      <c r="Q27" s="2" t="s">
        <v>1147</v>
      </c>
      <c r="R27" s="2" t="s">
        <v>856</v>
      </c>
      <c r="S27" s="2" t="s">
        <v>860</v>
      </c>
      <c r="T27" s="2" t="s">
        <v>2082</v>
      </c>
      <c r="U27" s="152">
        <v>3.7589999999999999</v>
      </c>
      <c r="V27" s="152">
        <v>381.52100000000002</v>
      </c>
      <c r="W27" s="152">
        <v>1434.1369999999999</v>
      </c>
      <c r="X27" s="175">
        <v>6.9577080491132299E-4</v>
      </c>
      <c r="Y27" s="165">
        <v>1.7900323654333E-2</v>
      </c>
      <c r="Z27" s="165">
        <v>2.2368004476518099E-3</v>
      </c>
    </row>
    <row r="28" spans="1:26">
      <c r="A28" s="2" t="s">
        <v>26</v>
      </c>
      <c r="B28" s="2">
        <v>378</v>
      </c>
      <c r="C28" s="2" t="s">
        <v>2083</v>
      </c>
      <c r="D28" s="2" t="s">
        <v>2084</v>
      </c>
      <c r="E28" s="2" t="s">
        <v>273</v>
      </c>
      <c r="F28" s="2" t="s">
        <v>2085</v>
      </c>
      <c r="G28" s="2">
        <v>62020814</v>
      </c>
      <c r="H28" s="2" t="s">
        <v>34</v>
      </c>
      <c r="I28" s="2" t="s">
        <v>991</v>
      </c>
      <c r="J28" s="2" t="s">
        <v>817</v>
      </c>
      <c r="K28" s="2" t="s">
        <v>166</v>
      </c>
      <c r="L28" s="2" t="s">
        <v>214</v>
      </c>
      <c r="M28" s="2" t="s">
        <v>194</v>
      </c>
      <c r="N28" s="2" t="s">
        <v>257</v>
      </c>
      <c r="O28" s="2" t="s">
        <v>98</v>
      </c>
      <c r="P28" t="s">
        <v>2086</v>
      </c>
      <c r="Q28" s="2" t="s">
        <v>1147</v>
      </c>
      <c r="R28" s="2" t="s">
        <v>274</v>
      </c>
      <c r="S28" s="2" t="s">
        <v>860</v>
      </c>
      <c r="T28" s="2" t="s">
        <v>2082</v>
      </c>
      <c r="U28" s="152">
        <v>3.7589999999999999</v>
      </c>
      <c r="V28" s="152">
        <v>374.89499999999998</v>
      </c>
      <c r="W28" s="152">
        <v>1409.231</v>
      </c>
      <c r="X28" s="175">
        <v>5.0000000000000001E-4</v>
      </c>
      <c r="Y28" s="165">
        <v>1.7589446452638199E-2</v>
      </c>
      <c r="Z28" s="165">
        <v>2.1979536492729799E-3</v>
      </c>
    </row>
    <row r="29" spans="1:26">
      <c r="A29" s="2" t="s">
        <v>26</v>
      </c>
      <c r="B29" s="2">
        <v>378</v>
      </c>
      <c r="C29" s="2" t="s">
        <v>2087</v>
      </c>
      <c r="D29" s="2" t="s">
        <v>2088</v>
      </c>
      <c r="E29" s="2" t="s">
        <v>272</v>
      </c>
      <c r="F29" s="2" t="s">
        <v>2089</v>
      </c>
      <c r="G29" s="2">
        <v>62001990</v>
      </c>
      <c r="H29" s="2" t="s">
        <v>34</v>
      </c>
      <c r="I29" s="2" t="s">
        <v>991</v>
      </c>
      <c r="J29" s="2" t="s">
        <v>817</v>
      </c>
      <c r="K29" s="2" t="s">
        <v>166</v>
      </c>
      <c r="L29" s="2" t="s">
        <v>214</v>
      </c>
      <c r="M29" s="2" t="s">
        <v>194</v>
      </c>
      <c r="N29" s="2" t="s">
        <v>2080</v>
      </c>
      <c r="O29" s="2" t="s">
        <v>98</v>
      </c>
      <c r="P29" t="s">
        <v>2090</v>
      </c>
      <c r="Q29" s="2" t="s">
        <v>1147</v>
      </c>
      <c r="R29" s="2" t="s">
        <v>856</v>
      </c>
      <c r="S29" s="2" t="s">
        <v>860</v>
      </c>
      <c r="T29" s="2" t="s">
        <v>1317</v>
      </c>
      <c r="U29" s="152">
        <v>3.7589999999999999</v>
      </c>
      <c r="V29" s="152">
        <v>636.03599999999994</v>
      </c>
      <c r="W29" s="152">
        <v>2390.8589999999999</v>
      </c>
      <c r="X29" s="175">
        <v>3.66666666666667E-4</v>
      </c>
      <c r="Y29" s="165">
        <v>2.9841730622898899E-2</v>
      </c>
      <c r="Z29" s="165">
        <v>3.72898265444755E-3</v>
      </c>
    </row>
    <row r="30" spans="1:26">
      <c r="A30" s="2" t="s">
        <v>26</v>
      </c>
      <c r="B30" s="2">
        <v>378</v>
      </c>
      <c r="C30" s="2" t="s">
        <v>2091</v>
      </c>
      <c r="D30" s="2" t="s">
        <v>2092</v>
      </c>
      <c r="E30" s="2" t="s">
        <v>273</v>
      </c>
      <c r="F30" s="2" t="s">
        <v>2093</v>
      </c>
      <c r="G30" s="2">
        <v>29994500</v>
      </c>
      <c r="H30" s="2" t="s">
        <v>34</v>
      </c>
      <c r="I30" s="2" t="s">
        <v>991</v>
      </c>
      <c r="J30" s="2" t="s">
        <v>807</v>
      </c>
      <c r="K30" s="2" t="s">
        <v>166</v>
      </c>
      <c r="L30" s="2" t="s">
        <v>243</v>
      </c>
      <c r="M30" s="2" t="s">
        <v>243</v>
      </c>
      <c r="N30" s="2" t="s">
        <v>252</v>
      </c>
      <c r="O30" s="2" t="s">
        <v>98</v>
      </c>
      <c r="P30" t="s">
        <v>2094</v>
      </c>
      <c r="Q30" s="2" t="s">
        <v>1147</v>
      </c>
      <c r="R30" s="2" t="s">
        <v>856</v>
      </c>
      <c r="S30" s="2" t="s">
        <v>860</v>
      </c>
      <c r="T30" s="2" t="s">
        <v>2095</v>
      </c>
      <c r="U30" s="152">
        <v>3.7589999999999999</v>
      </c>
      <c r="V30" s="152">
        <v>186.607</v>
      </c>
      <c r="W30" s="152">
        <v>701.45600000000002</v>
      </c>
      <c r="X30" s="175">
        <v>3.3832932976959802E-3</v>
      </c>
      <c r="Y30" s="165">
        <v>8.7552868688292405E-3</v>
      </c>
      <c r="Z30" s="165">
        <v>1.09404891027078E-3</v>
      </c>
    </row>
    <row r="31" spans="1:26">
      <c r="A31" s="2" t="s">
        <v>26</v>
      </c>
      <c r="B31" s="2">
        <v>378</v>
      </c>
      <c r="C31" s="2" t="s">
        <v>2096</v>
      </c>
      <c r="D31" s="2" t="s">
        <v>2097</v>
      </c>
      <c r="E31" s="2" t="s">
        <v>34</v>
      </c>
      <c r="F31" s="2" t="s">
        <v>2098</v>
      </c>
      <c r="G31" s="2">
        <v>29992050</v>
      </c>
      <c r="H31" s="2" t="s">
        <v>34</v>
      </c>
      <c r="I31" s="2" t="s">
        <v>991</v>
      </c>
      <c r="J31" s="2" t="s">
        <v>531</v>
      </c>
      <c r="K31" s="2" t="s">
        <v>166</v>
      </c>
      <c r="L31" s="2" t="s">
        <v>185</v>
      </c>
      <c r="O31" s="2" t="s">
        <v>98</v>
      </c>
      <c r="P31" t="s">
        <v>2099</v>
      </c>
      <c r="Q31" s="2" t="s">
        <v>1147</v>
      </c>
      <c r="R31" s="2" t="s">
        <v>274</v>
      </c>
      <c r="S31" s="2" t="s">
        <v>860</v>
      </c>
      <c r="T31" s="2" t="s">
        <v>2100</v>
      </c>
      <c r="U31" s="152">
        <v>3.7589999999999999</v>
      </c>
      <c r="V31" s="152">
        <v>600.57299999999998</v>
      </c>
      <c r="W31" s="152">
        <v>2257.5540000000001</v>
      </c>
      <c r="X31" s="175">
        <v>0</v>
      </c>
      <c r="Y31" s="165">
        <v>2.8177875917922798E-2</v>
      </c>
      <c r="Z31" s="165">
        <v>3.5210696009862399E-3</v>
      </c>
    </row>
    <row r="32" spans="1:26">
      <c r="A32" s="2" t="s">
        <v>26</v>
      </c>
      <c r="B32" s="2">
        <v>378</v>
      </c>
      <c r="C32" s="2" t="s">
        <v>2101</v>
      </c>
      <c r="D32" s="2" t="s">
        <v>2102</v>
      </c>
      <c r="E32" s="2" t="s">
        <v>273</v>
      </c>
      <c r="F32" s="2" t="s">
        <v>2103</v>
      </c>
      <c r="G32" s="2">
        <v>62018550</v>
      </c>
      <c r="H32" s="2" t="s">
        <v>34</v>
      </c>
      <c r="I32" s="2" t="s">
        <v>991</v>
      </c>
      <c r="J32" s="2" t="s">
        <v>817</v>
      </c>
      <c r="K32" s="2" t="s">
        <v>166</v>
      </c>
      <c r="L32" s="2" t="s">
        <v>214</v>
      </c>
      <c r="M32" s="2" t="s">
        <v>248</v>
      </c>
      <c r="N32" s="2" t="s">
        <v>257</v>
      </c>
      <c r="O32" s="2" t="s">
        <v>98</v>
      </c>
      <c r="P32" t="s">
        <v>2104</v>
      </c>
      <c r="Q32" s="2" t="s">
        <v>1149</v>
      </c>
      <c r="R32" s="2" t="s">
        <v>856</v>
      </c>
      <c r="S32" s="2" t="s">
        <v>860</v>
      </c>
      <c r="T32" s="2" t="s">
        <v>2105</v>
      </c>
      <c r="U32" s="152">
        <v>4.0199999999999996</v>
      </c>
      <c r="V32" s="152">
        <v>728.70799999999997</v>
      </c>
      <c r="W32" s="152">
        <v>2929.5529999999999</v>
      </c>
      <c r="X32" s="175">
        <v>2.5537502173081802E-3</v>
      </c>
      <c r="Y32" s="165">
        <v>3.6565491131438303E-2</v>
      </c>
      <c r="Z32" s="165">
        <v>4.5691747540894997E-3</v>
      </c>
    </row>
    <row r="33" spans="1:26">
      <c r="A33" s="2" t="s">
        <v>26</v>
      </c>
      <c r="B33" s="2">
        <v>378</v>
      </c>
      <c r="C33" s="2" t="s">
        <v>2106</v>
      </c>
      <c r="D33" s="2" t="s">
        <v>2107</v>
      </c>
      <c r="E33" s="2" t="s">
        <v>272</v>
      </c>
      <c r="F33" s="2" t="s">
        <v>2108</v>
      </c>
      <c r="G33" s="2">
        <v>603984922</v>
      </c>
      <c r="H33" s="2" t="s">
        <v>34</v>
      </c>
      <c r="I33" s="2" t="s">
        <v>991</v>
      </c>
      <c r="J33" s="2" t="s">
        <v>813</v>
      </c>
      <c r="K33" s="2" t="s">
        <v>166</v>
      </c>
      <c r="L33" s="2" t="s">
        <v>194</v>
      </c>
      <c r="M33" s="2" t="s">
        <v>194</v>
      </c>
      <c r="N33" s="2" t="s">
        <v>185</v>
      </c>
      <c r="O33" s="2" t="s">
        <v>98</v>
      </c>
      <c r="P33" t="s">
        <v>2109</v>
      </c>
      <c r="Q33" s="2" t="s">
        <v>1147</v>
      </c>
      <c r="R33" s="2" t="s">
        <v>274</v>
      </c>
      <c r="S33" s="2" t="s">
        <v>860</v>
      </c>
      <c r="T33" s="2" t="s">
        <v>2076</v>
      </c>
      <c r="U33" s="152">
        <v>3.7589999999999999</v>
      </c>
      <c r="V33" s="152">
        <v>1176.6669999999999</v>
      </c>
      <c r="W33" s="152">
        <v>4423.0929999999998</v>
      </c>
      <c r="X33" s="175">
        <v>3.9729837107667903E-3</v>
      </c>
      <c r="Y33" s="165">
        <v>5.5207252713633602E-2</v>
      </c>
      <c r="Z33" s="165">
        <v>6.8986242912759E-3</v>
      </c>
    </row>
    <row r="34" spans="1:26">
      <c r="A34" s="2" t="s">
        <v>26</v>
      </c>
      <c r="B34" s="2">
        <v>378</v>
      </c>
      <c r="C34" s="2" t="s">
        <v>2110</v>
      </c>
      <c r="D34" s="2" t="s">
        <v>2111</v>
      </c>
      <c r="E34" s="2" t="s">
        <v>34</v>
      </c>
      <c r="F34" s="2" t="s">
        <v>2112</v>
      </c>
      <c r="G34" s="2">
        <v>62015961</v>
      </c>
      <c r="H34" s="2" t="s">
        <v>34</v>
      </c>
      <c r="I34" s="2" t="s">
        <v>995</v>
      </c>
      <c r="J34" s="2" t="s">
        <v>531</v>
      </c>
      <c r="K34" s="2" t="s">
        <v>166</v>
      </c>
      <c r="L34" s="2" t="s">
        <v>254</v>
      </c>
      <c r="N34" s="2" t="s">
        <v>254</v>
      </c>
      <c r="O34" s="2" t="s">
        <v>98</v>
      </c>
      <c r="P34" t="s">
        <v>2113</v>
      </c>
      <c r="Q34" s="2" t="s">
        <v>1149</v>
      </c>
      <c r="R34" s="2" t="s">
        <v>274</v>
      </c>
      <c r="S34" s="2" t="s">
        <v>860</v>
      </c>
      <c r="T34" s="2" t="s">
        <v>2114</v>
      </c>
      <c r="U34" s="152">
        <v>4.0199999999999996</v>
      </c>
      <c r="V34" s="152">
        <v>18.497</v>
      </c>
      <c r="W34" s="152">
        <v>74.361999999999995</v>
      </c>
      <c r="X34" s="175">
        <v>0</v>
      </c>
      <c r="Y34" s="165">
        <v>9.28152703783331E-4</v>
      </c>
      <c r="Z34" s="165">
        <v>1.15980717634077E-4</v>
      </c>
    </row>
    <row r="1048574" spans="12:12">
      <c r="L1048574" s="23"/>
    </row>
  </sheetData>
  <sheetProtection formatColumns="0"/>
  <customSheetViews>
    <customSheetView guid="{AE318230-F718-49FC-82EB-7CAC3DCD05F1}" showGridLines="0" hiddenRows="1" topLeftCell="P1">
      <selection activeCell="Z2" sqref="Z2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1300-000000000000}">
      <formula1>Fund_Strategy</formula1>
    </dataValidation>
    <dataValidation type="list" allowBlank="1" showInputMessage="1" showErrorMessage="1" sqref="K2:K20" xr:uid="{00000000-0002-0000-1300-000001000000}">
      <formula1>israel_abroad</formula1>
    </dataValidation>
    <dataValidation type="list" allowBlank="1" showInputMessage="1" showErrorMessage="1" sqref="O2:O20" xr:uid="{00000000-0002-0000-1300-000002000000}">
      <formula1>Holding_interest</formula1>
    </dataValidation>
    <dataValidation type="list" allowBlank="1" showInputMessage="1" showErrorMessage="1" sqref="R2:R20" xr:uid="{00000000-0002-0000-1300-000003000000}">
      <formula1>Valuation</formula1>
    </dataValidation>
    <dataValidation type="list" allowBlank="1" showInputMessage="1" showErrorMessage="1" sqref="S2:S20" xr:uid="{00000000-0002-0000-1300-000004000000}">
      <formula1>Dependence_Independence</formula1>
    </dataValidation>
    <dataValidation type="list" allowBlank="1" showInputMessage="1" showErrorMessage="1" sqref="L2:M20" xr:uid="{00000000-0002-0000-1300-000005000000}">
      <formula1>Country_list</formula1>
    </dataValidation>
    <dataValidation type="list" allowBlank="1" showInputMessage="1" showErrorMessage="1" sqref="L1048574:L1048576" xr:uid="{00000000-0002-0000-1300-000006000000}">
      <formula1>Country</formula1>
    </dataValidation>
    <dataValidation type="list" allowBlank="1" showInputMessage="1" showErrorMessage="1" sqref="E2:E20" xr:uid="{00000000-0002-0000-1300-000007000000}">
      <formula1>Issuer_Number_Fund</formula1>
    </dataValidation>
    <dataValidation type="list" allowBlank="1" showInputMessage="1" showErrorMessage="1" sqref="H2:H20" xr:uid="{00000000-0002-0000-1300-000008000000}">
      <formula1>Type_of_Security_ID_Fund</formula1>
    </dataValidation>
    <dataValidation type="list" allowBlank="1" showInputMessage="1" showErrorMessage="1" sqref="N2:N20" xr:uid="{00000000-0002-0000-1300-000009000000}">
      <formula1>Country_list_funds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300-00000A000000}">
          <x14:formula1>
            <xm:f>'אפשרויות בחירה'!$C$956:$C$963</xm:f>
          </x14:formula1>
          <xm:sqref>I2:I24</xm:sqref>
        </x14:dataValidation>
      </x14:dataValidation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AB24"/>
  <sheetViews>
    <sheetView rightToLeft="1" zoomScale="70" zoomScaleNormal="70" workbookViewId="0"/>
  </sheetViews>
  <sheetFormatPr defaultColWidth="9" defaultRowHeight="14.25"/>
  <cols>
    <col min="1" max="4" width="11.625" style="2" customWidth="1"/>
    <col min="5" max="5" width="11.625" style="4" customWidth="1"/>
    <col min="6" max="10" width="11.625" style="2" customWidth="1"/>
    <col min="11" max="11" width="11.625" style="4" customWidth="1"/>
    <col min="12" max="29" width="11.625" style="2" customWidth="1"/>
    <col min="30" max="30" width="9" style="2" customWidth="1"/>
    <col min="31" max="16384" width="9" style="2"/>
  </cols>
  <sheetData>
    <row r="1" spans="1:28" ht="66.75" customHeight="1">
      <c r="A1" s="22" t="s">
        <v>0</v>
      </c>
      <c r="B1" s="22" t="s">
        <v>1</v>
      </c>
      <c r="C1" s="22" t="s">
        <v>2</v>
      </c>
      <c r="D1" s="22" t="s">
        <v>105</v>
      </c>
      <c r="E1" s="22" t="s">
        <v>106</v>
      </c>
      <c r="F1" s="22" t="s">
        <v>3</v>
      </c>
      <c r="G1" s="22" t="s">
        <v>4</v>
      </c>
      <c r="H1" s="22" t="s">
        <v>107</v>
      </c>
      <c r="I1" s="22" t="s">
        <v>6</v>
      </c>
      <c r="J1" s="22" t="s">
        <v>7</v>
      </c>
      <c r="K1" s="22" t="s">
        <v>286</v>
      </c>
      <c r="L1" s="22" t="s">
        <v>1084</v>
      </c>
      <c r="M1" s="22" t="s">
        <v>108</v>
      </c>
      <c r="N1" s="22" t="s">
        <v>1085</v>
      </c>
      <c r="O1" s="22" t="s">
        <v>84</v>
      </c>
      <c r="P1" s="22" t="s">
        <v>116</v>
      </c>
      <c r="Q1" s="22" t="s">
        <v>11</v>
      </c>
      <c r="R1" s="22" t="s">
        <v>109</v>
      </c>
      <c r="S1" s="22" t="s">
        <v>110</v>
      </c>
      <c r="T1" s="22" t="s">
        <v>93</v>
      </c>
      <c r="U1" s="22" t="s">
        <v>1086</v>
      </c>
      <c r="V1" s="22" t="s">
        <v>1087</v>
      </c>
      <c r="W1" s="22" t="s">
        <v>17</v>
      </c>
      <c r="X1" s="22" t="s">
        <v>19</v>
      </c>
      <c r="Y1" s="22" t="s">
        <v>18</v>
      </c>
      <c r="Z1" s="22" t="s">
        <v>20</v>
      </c>
      <c r="AA1" s="164" t="s">
        <v>24</v>
      </c>
      <c r="AB1" s="164" t="s">
        <v>25</v>
      </c>
    </row>
    <row r="2" spans="1:28">
      <c r="A2" s="23" t="s">
        <v>26</v>
      </c>
      <c r="B2" s="23">
        <v>378</v>
      </c>
      <c r="C2" s="23" t="s">
        <v>1319</v>
      </c>
      <c r="D2" s="23" t="s">
        <v>1320</v>
      </c>
      <c r="E2" s="21" t="s">
        <v>34</v>
      </c>
      <c r="F2" s="23" t="s">
        <v>1321</v>
      </c>
      <c r="G2" s="23" t="s">
        <v>1322</v>
      </c>
      <c r="H2" s="23" t="s">
        <v>34</v>
      </c>
      <c r="I2" s="21" t="s">
        <v>166</v>
      </c>
      <c r="J2" s="21" t="s">
        <v>185</v>
      </c>
      <c r="K2" s="23" t="s">
        <v>274</v>
      </c>
      <c r="L2" s="23" t="s">
        <v>274</v>
      </c>
      <c r="M2" s="23" t="s">
        <v>274</v>
      </c>
      <c r="N2" s="23" t="s">
        <v>1323</v>
      </c>
      <c r="O2" s="23" t="s">
        <v>98</v>
      </c>
      <c r="P2" s="23" t="s">
        <v>1324</v>
      </c>
      <c r="Q2" s="21" t="s">
        <v>1147</v>
      </c>
      <c r="R2" s="23" t="s">
        <v>274</v>
      </c>
      <c r="S2" s="23" t="s">
        <v>860</v>
      </c>
      <c r="T2" s="23" t="s">
        <v>1317</v>
      </c>
      <c r="U2" s="154">
        <v>0</v>
      </c>
      <c r="V2" s="154">
        <v>0</v>
      </c>
      <c r="W2" s="154">
        <v>9318.33</v>
      </c>
      <c r="X2" s="154">
        <v>71</v>
      </c>
      <c r="Y2" s="154">
        <v>3.7589999999999999</v>
      </c>
      <c r="Z2" s="154">
        <v>24.87</v>
      </c>
      <c r="AA2" s="170">
        <v>1</v>
      </c>
      <c r="AB2" s="170">
        <v>3.8788699497298499E-5</v>
      </c>
    </row>
    <row r="3" spans="1:28">
      <c r="A3" s="23"/>
      <c r="B3" s="23"/>
      <c r="C3" s="23"/>
      <c r="D3" s="23"/>
      <c r="E3" s="21"/>
      <c r="F3" s="23"/>
      <c r="G3" s="23"/>
      <c r="H3" s="23"/>
      <c r="I3" s="21"/>
      <c r="J3" s="21"/>
      <c r="K3" s="23"/>
      <c r="L3" s="23"/>
      <c r="M3" s="23"/>
      <c r="N3" s="23"/>
      <c r="O3" s="23"/>
      <c r="P3" s="23"/>
      <c r="Q3" s="21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</row>
    <row r="4" spans="1:28">
      <c r="A4" s="23"/>
      <c r="B4" s="23"/>
      <c r="C4" s="23"/>
      <c r="D4" s="23"/>
      <c r="E4" s="21"/>
      <c r="F4" s="23"/>
      <c r="G4" s="23"/>
      <c r="H4" s="23"/>
      <c r="I4" s="21"/>
      <c r="J4" s="21"/>
      <c r="K4" s="23"/>
      <c r="L4" s="23"/>
      <c r="M4" s="23"/>
      <c r="N4" s="23"/>
      <c r="O4" s="23"/>
      <c r="P4" s="23"/>
      <c r="Q4" s="21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</row>
    <row r="5" spans="1:28">
      <c r="A5" s="23"/>
      <c r="B5" s="23"/>
      <c r="C5" s="23"/>
      <c r="D5" s="23"/>
      <c r="E5" s="21"/>
      <c r="F5" s="23"/>
      <c r="G5" s="23"/>
      <c r="H5" s="23"/>
      <c r="I5" s="21"/>
      <c r="J5" s="21"/>
      <c r="K5" s="23"/>
      <c r="L5" s="23"/>
      <c r="M5" s="23"/>
      <c r="N5" s="23"/>
      <c r="O5" s="23"/>
      <c r="P5" s="23"/>
      <c r="Q5" s="21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</row>
    <row r="6" spans="1:28">
      <c r="A6" s="23"/>
      <c r="B6" s="23"/>
      <c r="C6" s="23"/>
      <c r="D6" s="23"/>
      <c r="E6" s="21"/>
      <c r="F6" s="23"/>
      <c r="G6" s="23"/>
      <c r="H6" s="23"/>
      <c r="I6" s="21"/>
      <c r="J6" s="21"/>
      <c r="K6" s="23"/>
      <c r="L6" s="23"/>
      <c r="M6" s="23"/>
      <c r="N6" s="23"/>
      <c r="O6" s="23"/>
      <c r="P6" s="23"/>
      <c r="Q6" s="21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</row>
    <row r="7" spans="1:28">
      <c r="A7" s="23"/>
      <c r="B7" s="23"/>
      <c r="C7" s="23"/>
      <c r="D7" s="23"/>
      <c r="E7" s="21"/>
      <c r="F7" s="23"/>
      <c r="G7" s="23"/>
      <c r="H7" s="23"/>
      <c r="I7" s="21"/>
      <c r="J7" s="21"/>
      <c r="K7" s="23"/>
      <c r="L7" s="23"/>
      <c r="M7" s="23"/>
      <c r="N7" s="23"/>
      <c r="O7" s="23"/>
      <c r="P7" s="23"/>
      <c r="Q7" s="21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</row>
    <row r="8" spans="1:28">
      <c r="A8" s="23"/>
      <c r="B8" s="23"/>
      <c r="C8" s="23"/>
      <c r="D8" s="23"/>
      <c r="E8" s="21"/>
      <c r="F8" s="23"/>
      <c r="G8" s="23"/>
      <c r="H8" s="23"/>
      <c r="I8" s="21"/>
      <c r="J8" s="21"/>
      <c r="K8" s="23"/>
      <c r="L8" s="23"/>
      <c r="M8" s="23"/>
      <c r="N8" s="23"/>
      <c r="O8" s="23"/>
      <c r="P8" s="23"/>
      <c r="Q8" s="21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</row>
    <row r="9" spans="1:28">
      <c r="A9" s="23"/>
      <c r="B9" s="23"/>
      <c r="C9" s="23"/>
      <c r="D9" s="23"/>
      <c r="E9" s="21"/>
      <c r="F9" s="23"/>
      <c r="G9" s="23"/>
      <c r="H9" s="23"/>
      <c r="I9" s="21"/>
      <c r="J9" s="21"/>
      <c r="K9" s="23"/>
      <c r="L9" s="23"/>
      <c r="M9" s="23"/>
      <c r="N9" s="23"/>
      <c r="O9" s="23"/>
      <c r="P9" s="23"/>
      <c r="Q9" s="21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</row>
    <row r="10" spans="1:28">
      <c r="A10" s="23"/>
      <c r="B10" s="23"/>
      <c r="C10" s="23"/>
      <c r="D10" s="23"/>
      <c r="E10" s="21"/>
      <c r="F10" s="23"/>
      <c r="G10" s="23"/>
      <c r="H10" s="23"/>
      <c r="I10" s="21"/>
      <c r="J10" s="21"/>
      <c r="K10" s="23"/>
      <c r="L10" s="23"/>
      <c r="M10" s="23"/>
      <c r="N10" s="23"/>
      <c r="O10" s="23"/>
      <c r="P10" s="23"/>
      <c r="Q10" s="21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</row>
    <row r="11" spans="1:28">
      <c r="A11" s="23"/>
      <c r="B11" s="23"/>
      <c r="C11" s="23"/>
      <c r="D11" s="23"/>
      <c r="E11" s="21"/>
      <c r="F11" s="23"/>
      <c r="G11" s="23"/>
      <c r="H11" s="23"/>
      <c r="I11" s="21"/>
      <c r="J11" s="21"/>
      <c r="K11" s="23"/>
      <c r="L11" s="23"/>
      <c r="M11" s="23"/>
      <c r="N11" s="23"/>
      <c r="O11" s="23"/>
      <c r="P11" s="23"/>
      <c r="Q11" s="21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</row>
    <row r="12" spans="1:28">
      <c r="A12" s="23"/>
      <c r="B12" s="23"/>
      <c r="C12" s="23"/>
      <c r="D12" s="23"/>
      <c r="E12" s="21"/>
      <c r="F12" s="23"/>
      <c r="G12" s="23"/>
      <c r="H12" s="23"/>
      <c r="I12" s="21"/>
      <c r="J12" s="21"/>
      <c r="K12" s="23"/>
      <c r="L12" s="23"/>
      <c r="M12" s="23"/>
      <c r="N12" s="23"/>
      <c r="O12" s="23"/>
      <c r="P12" s="23"/>
      <c r="Q12" s="21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</row>
    <row r="13" spans="1:28">
      <c r="A13" s="23"/>
      <c r="B13" s="23"/>
      <c r="C13" s="23"/>
      <c r="D13" s="23"/>
      <c r="E13" s="21"/>
      <c r="F13" s="23"/>
      <c r="G13" s="23"/>
      <c r="H13" s="23"/>
      <c r="I13" s="21"/>
      <c r="J13" s="21"/>
      <c r="K13" s="23"/>
      <c r="L13" s="23"/>
      <c r="M13" s="23"/>
      <c r="N13" s="23"/>
      <c r="O13" s="23"/>
      <c r="P13" s="23"/>
      <c r="Q13" s="21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</row>
    <row r="14" spans="1:28">
      <c r="A14" s="23"/>
      <c r="B14" s="23"/>
      <c r="C14" s="23"/>
      <c r="D14" s="23"/>
      <c r="E14" s="21"/>
      <c r="F14" s="23"/>
      <c r="G14" s="23"/>
      <c r="H14" s="23"/>
      <c r="I14" s="21"/>
      <c r="J14" s="21"/>
      <c r="K14" s="23"/>
      <c r="L14" s="23"/>
      <c r="M14" s="23"/>
      <c r="N14" s="23"/>
      <c r="O14" s="23"/>
      <c r="P14" s="23"/>
      <c r="Q14" s="21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</row>
    <row r="15" spans="1:28">
      <c r="A15" s="23"/>
      <c r="B15" s="23"/>
      <c r="C15" s="23"/>
      <c r="D15" s="23"/>
      <c r="E15" s="21"/>
      <c r="F15" s="23"/>
      <c r="G15" s="23"/>
      <c r="H15" s="23"/>
      <c r="I15" s="21"/>
      <c r="J15" s="21"/>
      <c r="K15" s="23"/>
      <c r="L15" s="23"/>
      <c r="M15" s="23"/>
      <c r="N15" s="23"/>
      <c r="O15" s="23"/>
      <c r="P15" s="23"/>
      <c r="Q15" s="21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</row>
    <row r="16" spans="1:28">
      <c r="A16" s="23"/>
      <c r="B16" s="23"/>
      <c r="C16" s="23"/>
      <c r="D16" s="23"/>
      <c r="E16" s="21"/>
      <c r="F16" s="23"/>
      <c r="G16" s="23"/>
      <c r="H16" s="23"/>
      <c r="I16" s="21"/>
      <c r="J16" s="21"/>
      <c r="K16" s="23"/>
      <c r="L16" s="23"/>
      <c r="M16" s="23"/>
      <c r="N16" s="23"/>
      <c r="O16" s="23"/>
      <c r="P16" s="23"/>
      <c r="Q16" s="21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</row>
    <row r="17" spans="1:28">
      <c r="A17" s="23"/>
      <c r="B17" s="23"/>
      <c r="C17" s="23"/>
      <c r="D17" s="23"/>
      <c r="E17" s="21"/>
      <c r="F17" s="23"/>
      <c r="G17" s="23"/>
      <c r="H17" s="23"/>
      <c r="I17" s="21"/>
      <c r="J17" s="21"/>
      <c r="K17" s="23"/>
      <c r="L17" s="23"/>
      <c r="M17" s="23"/>
      <c r="N17" s="23"/>
      <c r="O17" s="23"/>
      <c r="P17" s="23"/>
      <c r="Q17" s="21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</row>
    <row r="18" spans="1:28">
      <c r="A18" s="23"/>
      <c r="B18" s="23"/>
      <c r="C18" s="23"/>
      <c r="D18" s="23"/>
      <c r="E18" s="21"/>
      <c r="F18" s="23"/>
      <c r="G18" s="23"/>
      <c r="H18" s="23"/>
      <c r="I18" s="21"/>
      <c r="J18" s="21"/>
      <c r="K18" s="23"/>
      <c r="L18" s="23"/>
      <c r="M18" s="23"/>
      <c r="N18" s="23"/>
      <c r="O18" s="23"/>
      <c r="P18" s="23"/>
      <c r="Q18" s="21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</row>
    <row r="19" spans="1:28">
      <c r="A19" s="23"/>
      <c r="B19" s="23"/>
      <c r="C19" s="23"/>
      <c r="D19" s="23"/>
      <c r="E19" s="21"/>
      <c r="F19" s="23"/>
      <c r="G19" s="23"/>
      <c r="H19" s="23"/>
      <c r="I19" s="21"/>
      <c r="J19" s="21"/>
      <c r="K19" s="23"/>
      <c r="L19" s="23"/>
      <c r="M19" s="23"/>
      <c r="N19" s="23"/>
      <c r="O19" s="23"/>
      <c r="P19" s="23"/>
      <c r="Q19" s="21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</row>
    <row r="20" spans="1:28">
      <c r="E20" s="21"/>
      <c r="H20" s="23"/>
      <c r="I20" s="21"/>
      <c r="J20" s="21"/>
      <c r="K20" s="23"/>
      <c r="M20" s="23"/>
      <c r="O20" s="23"/>
      <c r="S20" s="23"/>
    </row>
    <row r="24" spans="1:28">
      <c r="K24" s="2"/>
    </row>
  </sheetData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I2:I20" xr:uid="{00000000-0002-0000-1400-000000000000}">
      <formula1>israel_abroad</formula1>
    </dataValidation>
    <dataValidation type="list" allowBlank="1" showInputMessage="1" showErrorMessage="1" sqref="O2:O20" xr:uid="{00000000-0002-0000-1400-000001000000}">
      <formula1>Holding_interest</formula1>
    </dataValidation>
    <dataValidation type="list" allowBlank="1" showInputMessage="1" showErrorMessage="1" sqref="R2:R19" xr:uid="{00000000-0002-0000-1400-000002000000}">
      <formula1>Valuation</formula1>
    </dataValidation>
    <dataValidation type="list" allowBlank="1" showInputMessage="1" showErrorMessage="1" sqref="S2:S20" xr:uid="{00000000-0002-0000-1400-000003000000}">
      <formula1>Dependence_Independence</formula1>
    </dataValidation>
    <dataValidation type="list" allowBlank="1" showInputMessage="1" showErrorMessage="1" sqref="J2:J20" xr:uid="{00000000-0002-0000-1400-000004000000}">
      <formula1>Country_list</formula1>
    </dataValidation>
    <dataValidation type="list" allowBlank="1" showInputMessage="1" showErrorMessage="1" sqref="H2:H20" xr:uid="{00000000-0002-0000-1400-000005000000}">
      <formula1>Type_of_Security_ID</formula1>
    </dataValidation>
    <dataValidation type="list" allowBlank="1" showInputMessage="1" showErrorMessage="1" sqref="E2" xr:uid="{00000000-0002-0000-1400-000006000000}">
      <formula1>Issuer_Number_Type_3</formula1>
    </dataValidation>
    <dataValidation type="list" allowBlank="1" showInputMessage="1" showErrorMessage="1" sqref="E3:E20" xr:uid="{00000000-0002-0000-1400-000007000000}">
      <formula1>Issuer_Number_Type_2</formula1>
    </dataValidation>
    <dataValidation type="list" allowBlank="1" showInputMessage="1" showErrorMessage="1" sqref="M2:M20" xr:uid="{00000000-0002-0000-1400-000008000000}">
      <formula1>Industry_Sector</formula1>
    </dataValidation>
    <dataValidation type="list" allowBlank="1" showInputMessage="1" showErrorMessage="1" sqref="K2:K20" xr:uid="{00000000-0002-0000-1400-000009000000}">
      <formula1>tradeable_status_warrants_v2</formula1>
    </dataValidation>
  </dataValidation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AB20"/>
  <sheetViews>
    <sheetView rightToLeft="1" zoomScale="70" zoomScaleNormal="70" workbookViewId="0"/>
  </sheetViews>
  <sheetFormatPr defaultColWidth="9" defaultRowHeight="14.25"/>
  <cols>
    <col min="1" max="4" width="11.625" style="2" customWidth="1"/>
    <col min="5" max="5" width="11.625" style="4" customWidth="1"/>
    <col min="6" max="29" width="11.625" style="2" customWidth="1"/>
    <col min="30" max="30" width="9" style="2" customWidth="1"/>
    <col min="31" max="16384" width="9" style="2"/>
  </cols>
  <sheetData>
    <row r="1" spans="1:28" ht="66.75" customHeight="1">
      <c r="A1" s="22" t="s">
        <v>0</v>
      </c>
      <c r="B1" s="22" t="s">
        <v>1</v>
      </c>
      <c r="C1" s="22" t="s">
        <v>2</v>
      </c>
      <c r="D1" s="22" t="s">
        <v>105</v>
      </c>
      <c r="E1" s="22" t="s">
        <v>106</v>
      </c>
      <c r="F1" s="22" t="s">
        <v>3</v>
      </c>
      <c r="G1" s="22" t="s">
        <v>4</v>
      </c>
      <c r="H1" s="22" t="s">
        <v>107</v>
      </c>
      <c r="I1" s="22" t="s">
        <v>5</v>
      </c>
      <c r="J1" s="22" t="s">
        <v>6</v>
      </c>
      <c r="K1" s="22" t="s">
        <v>7</v>
      </c>
      <c r="L1" s="22" t="s">
        <v>108</v>
      </c>
      <c r="M1" s="22" t="s">
        <v>131</v>
      </c>
      <c r="N1" s="22" t="s">
        <v>1085</v>
      </c>
      <c r="O1" s="22" t="s">
        <v>84</v>
      </c>
      <c r="P1" s="22" t="s">
        <v>116</v>
      </c>
      <c r="Q1" s="22" t="s">
        <v>11</v>
      </c>
      <c r="R1" s="22" t="s">
        <v>109</v>
      </c>
      <c r="S1" s="22" t="s">
        <v>110</v>
      </c>
      <c r="T1" s="22" t="s">
        <v>93</v>
      </c>
      <c r="U1" s="22" t="s">
        <v>1086</v>
      </c>
      <c r="V1" s="22" t="s">
        <v>1087</v>
      </c>
      <c r="W1" s="22" t="s">
        <v>17</v>
      </c>
      <c r="X1" s="22" t="s">
        <v>19</v>
      </c>
      <c r="Y1" s="22" t="s">
        <v>18</v>
      </c>
      <c r="Z1" s="22" t="s">
        <v>1325</v>
      </c>
      <c r="AA1" s="22" t="s">
        <v>24</v>
      </c>
      <c r="AB1" s="22" t="s">
        <v>25</v>
      </c>
    </row>
    <row r="2" spans="1:28">
      <c r="A2" s="23"/>
      <c r="B2" s="23"/>
      <c r="C2" s="23"/>
      <c r="D2" s="23"/>
      <c r="E2" s="21"/>
      <c r="F2" s="23"/>
      <c r="G2" s="23"/>
      <c r="H2" s="23"/>
      <c r="I2" s="23"/>
      <c r="J2" s="21"/>
      <c r="K2" s="21"/>
      <c r="L2" s="23"/>
      <c r="M2" s="23"/>
      <c r="N2" s="23"/>
      <c r="O2" s="23"/>
      <c r="P2" s="23"/>
      <c r="Q2" s="21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</row>
    <row r="3" spans="1:28">
      <c r="A3" s="23"/>
      <c r="B3" s="23"/>
      <c r="C3" s="23"/>
      <c r="D3" s="23"/>
      <c r="E3" s="21"/>
      <c r="F3" s="23"/>
      <c r="G3" s="23"/>
      <c r="H3" s="23"/>
      <c r="I3" s="23"/>
      <c r="J3" s="21"/>
      <c r="K3" s="21"/>
      <c r="L3" s="23"/>
      <c r="M3" s="23"/>
      <c r="N3" s="23"/>
      <c r="O3" s="23"/>
      <c r="P3" s="23"/>
      <c r="Q3" s="21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</row>
    <row r="4" spans="1:28">
      <c r="A4" s="23"/>
      <c r="B4" s="23"/>
      <c r="C4" s="23"/>
      <c r="D4" s="23"/>
      <c r="E4" s="21"/>
      <c r="F4" s="23"/>
      <c r="G4" s="23"/>
      <c r="H4" s="23"/>
      <c r="I4" s="23"/>
      <c r="J4" s="21"/>
      <c r="K4" s="21"/>
      <c r="L4" s="23"/>
      <c r="M4" s="23"/>
      <c r="N4" s="23"/>
      <c r="O4" s="23"/>
      <c r="P4" s="23"/>
      <c r="Q4" s="21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</row>
    <row r="5" spans="1:28">
      <c r="A5" s="23"/>
      <c r="B5" s="23"/>
      <c r="C5" s="23"/>
      <c r="D5" s="23"/>
      <c r="E5" s="21"/>
      <c r="F5" s="23"/>
      <c r="G5" s="23"/>
      <c r="H5" s="23"/>
      <c r="I5" s="23"/>
      <c r="J5" s="21"/>
      <c r="K5" s="21"/>
      <c r="L5" s="23"/>
      <c r="M5" s="23"/>
      <c r="N5" s="23"/>
      <c r="O5" s="23"/>
      <c r="P5" s="23"/>
      <c r="Q5" s="21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</row>
    <row r="6" spans="1:28">
      <c r="A6" s="23"/>
      <c r="B6" s="23"/>
      <c r="C6" s="23"/>
      <c r="D6" s="23"/>
      <c r="E6" s="21"/>
      <c r="F6" s="23"/>
      <c r="G6" s="23"/>
      <c r="H6" s="23"/>
      <c r="I6" s="23"/>
      <c r="J6" s="21"/>
      <c r="K6" s="21"/>
      <c r="L6" s="23"/>
      <c r="M6" s="23"/>
      <c r="N6" s="23"/>
      <c r="O6" s="23"/>
      <c r="P6" s="23"/>
      <c r="Q6" s="21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</row>
    <row r="7" spans="1:28">
      <c r="A7" s="23"/>
      <c r="B7" s="23"/>
      <c r="C7" s="23"/>
      <c r="D7" s="23"/>
      <c r="E7" s="21"/>
      <c r="F7" s="23"/>
      <c r="G7" s="23"/>
      <c r="H7" s="23"/>
      <c r="I7" s="23"/>
      <c r="J7" s="21"/>
      <c r="K7" s="21"/>
      <c r="L7" s="23"/>
      <c r="M7" s="23"/>
      <c r="N7" s="23"/>
      <c r="O7" s="23"/>
      <c r="P7" s="23"/>
      <c r="Q7" s="21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</row>
    <row r="8" spans="1:28">
      <c r="A8" s="23"/>
      <c r="B8" s="23"/>
      <c r="C8" s="23"/>
      <c r="D8" s="23"/>
      <c r="E8" s="21"/>
      <c r="F8" s="23"/>
      <c r="G8" s="23"/>
      <c r="H8" s="23"/>
      <c r="I8" s="23"/>
      <c r="J8" s="21"/>
      <c r="K8" s="21"/>
      <c r="L8" s="23"/>
      <c r="M8" s="23"/>
      <c r="N8" s="23"/>
      <c r="O8" s="23"/>
      <c r="P8" s="23"/>
      <c r="Q8" s="21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</row>
    <row r="9" spans="1:28">
      <c r="A9" s="23"/>
      <c r="B9" s="23"/>
      <c r="C9" s="23"/>
      <c r="D9" s="23"/>
      <c r="E9" s="21"/>
      <c r="F9" s="23"/>
      <c r="G9" s="23"/>
      <c r="H9" s="23"/>
      <c r="I9" s="23"/>
      <c r="J9" s="21"/>
      <c r="K9" s="21"/>
      <c r="L9" s="23"/>
      <c r="M9" s="23"/>
      <c r="N9" s="23"/>
      <c r="O9" s="23"/>
      <c r="P9" s="23"/>
      <c r="Q9" s="21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</row>
    <row r="10" spans="1:28">
      <c r="A10" s="23"/>
      <c r="B10" s="23"/>
      <c r="C10" s="23"/>
      <c r="D10" s="23"/>
      <c r="E10" s="21"/>
      <c r="F10" s="23"/>
      <c r="G10" s="23"/>
      <c r="H10" s="23"/>
      <c r="I10" s="23"/>
      <c r="J10" s="21"/>
      <c r="K10" s="21"/>
      <c r="L10" s="23"/>
      <c r="M10" s="23"/>
      <c r="N10" s="23"/>
      <c r="O10" s="23"/>
      <c r="P10" s="23"/>
      <c r="Q10" s="21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</row>
    <row r="11" spans="1:28">
      <c r="A11" s="23"/>
      <c r="B11" s="23"/>
      <c r="C11" s="23"/>
      <c r="D11" s="23"/>
      <c r="E11" s="21"/>
      <c r="F11" s="23"/>
      <c r="G11" s="23"/>
      <c r="H11" s="23"/>
      <c r="I11" s="23"/>
      <c r="J11" s="21"/>
      <c r="K11" s="21"/>
      <c r="L11" s="23"/>
      <c r="M11" s="23"/>
      <c r="N11" s="23"/>
      <c r="O11" s="23"/>
      <c r="P11" s="23"/>
      <c r="Q11" s="21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</row>
    <row r="12" spans="1:28">
      <c r="A12" s="23"/>
      <c r="B12" s="23"/>
      <c r="C12" s="23"/>
      <c r="D12" s="23"/>
      <c r="E12" s="21"/>
      <c r="F12" s="23"/>
      <c r="G12" s="23"/>
      <c r="H12" s="23"/>
      <c r="I12" s="23"/>
      <c r="J12" s="21"/>
      <c r="K12" s="21"/>
      <c r="L12" s="23"/>
      <c r="M12" s="23"/>
      <c r="N12" s="23"/>
      <c r="O12" s="23"/>
      <c r="P12" s="23"/>
      <c r="Q12" s="21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</row>
    <row r="13" spans="1:28">
      <c r="A13" s="23"/>
      <c r="B13" s="23"/>
      <c r="C13" s="23"/>
      <c r="D13" s="23"/>
      <c r="E13" s="21"/>
      <c r="F13" s="23"/>
      <c r="G13" s="23"/>
      <c r="H13" s="23"/>
      <c r="I13" s="23"/>
      <c r="J13" s="21"/>
      <c r="K13" s="21"/>
      <c r="L13" s="23"/>
      <c r="M13" s="23"/>
      <c r="N13" s="23"/>
      <c r="O13" s="23"/>
      <c r="P13" s="23"/>
      <c r="Q13" s="21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</row>
    <row r="14" spans="1:28">
      <c r="A14" s="23"/>
      <c r="B14" s="23"/>
      <c r="C14" s="23"/>
      <c r="D14" s="23"/>
      <c r="E14" s="21"/>
      <c r="F14" s="23"/>
      <c r="G14" s="23"/>
      <c r="H14" s="23"/>
      <c r="I14" s="23"/>
      <c r="J14" s="21"/>
      <c r="K14" s="21"/>
      <c r="L14" s="23"/>
      <c r="M14" s="23"/>
      <c r="N14" s="23"/>
      <c r="O14" s="23"/>
      <c r="P14" s="23"/>
      <c r="Q14" s="21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</row>
    <row r="15" spans="1:28">
      <c r="A15" s="23"/>
      <c r="B15" s="23"/>
      <c r="C15" s="23"/>
      <c r="D15" s="23"/>
      <c r="E15" s="21"/>
      <c r="F15" s="23"/>
      <c r="G15" s="23"/>
      <c r="H15" s="23"/>
      <c r="I15" s="23"/>
      <c r="J15" s="21"/>
      <c r="K15" s="21"/>
      <c r="L15" s="23"/>
      <c r="M15" s="23"/>
      <c r="N15" s="23"/>
      <c r="O15" s="23"/>
      <c r="P15" s="23"/>
      <c r="Q15" s="21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</row>
    <row r="16" spans="1:28">
      <c r="A16" s="23"/>
      <c r="B16" s="23"/>
      <c r="C16" s="23"/>
      <c r="D16" s="23"/>
      <c r="E16" s="21"/>
      <c r="F16" s="23"/>
      <c r="G16" s="23"/>
      <c r="H16" s="23"/>
      <c r="I16" s="23"/>
      <c r="J16" s="21"/>
      <c r="K16" s="21"/>
      <c r="L16" s="23"/>
      <c r="M16" s="23"/>
      <c r="N16" s="23"/>
      <c r="O16" s="23"/>
      <c r="P16" s="23"/>
      <c r="Q16" s="21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</row>
    <row r="17" spans="1:28">
      <c r="A17" s="23"/>
      <c r="B17" s="23"/>
      <c r="C17" s="23"/>
      <c r="D17" s="23"/>
      <c r="E17" s="21"/>
      <c r="F17" s="23"/>
      <c r="G17" s="23"/>
      <c r="H17" s="23"/>
      <c r="I17" s="23"/>
      <c r="J17" s="21"/>
      <c r="K17" s="21"/>
      <c r="L17" s="23"/>
      <c r="M17" s="23"/>
      <c r="N17" s="23"/>
      <c r="O17" s="23"/>
      <c r="P17" s="23"/>
      <c r="Q17" s="21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</row>
    <row r="18" spans="1:28">
      <c r="A18" s="23"/>
      <c r="B18" s="23"/>
      <c r="C18" s="23"/>
      <c r="D18" s="23"/>
      <c r="E18" s="21"/>
      <c r="F18" s="23"/>
      <c r="G18" s="23"/>
      <c r="H18" s="23"/>
      <c r="I18" s="23"/>
      <c r="J18" s="21"/>
      <c r="K18" s="21"/>
      <c r="L18" s="23"/>
      <c r="M18" s="23"/>
      <c r="N18" s="23"/>
      <c r="O18" s="23"/>
      <c r="P18" s="23"/>
      <c r="Q18" s="21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</row>
    <row r="19" spans="1:28">
      <c r="A19" s="23"/>
      <c r="B19" s="23"/>
      <c r="C19" s="23"/>
      <c r="D19" s="23"/>
      <c r="E19" s="21"/>
      <c r="F19" s="23"/>
      <c r="G19" s="23"/>
      <c r="H19" s="23"/>
      <c r="I19" s="23"/>
      <c r="J19" s="21"/>
      <c r="K19" s="21"/>
      <c r="L19" s="23"/>
      <c r="M19" s="23"/>
      <c r="N19" s="23"/>
      <c r="O19" s="23"/>
      <c r="P19" s="23"/>
      <c r="Q19" s="21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</row>
    <row r="20" spans="1:28">
      <c r="E20" s="21"/>
      <c r="H20" s="23"/>
      <c r="I20" s="23"/>
      <c r="J20" s="21"/>
      <c r="K20" s="21"/>
      <c r="L20" s="23"/>
      <c r="M20" s="23"/>
      <c r="O20" s="23"/>
      <c r="R20" s="23"/>
      <c r="S20" s="23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1500-000000000000}">
      <formula1>israel_abroad</formula1>
    </dataValidation>
    <dataValidation type="list" allowBlank="1" showInputMessage="1" showErrorMessage="1" sqref="O2:O20" xr:uid="{00000000-0002-0000-1500-000001000000}">
      <formula1>Holding_interest</formula1>
    </dataValidation>
    <dataValidation type="list" allowBlank="1" showInputMessage="1" showErrorMessage="1" sqref="M2:M20" xr:uid="{00000000-0002-0000-1500-000002000000}">
      <formula1>Underlying_Asset</formula1>
    </dataValidation>
    <dataValidation type="list" allowBlank="1" showInputMessage="1" showErrorMessage="1" sqref="R2:R20" xr:uid="{00000000-0002-0000-1500-000003000000}">
      <formula1>Valuation</formula1>
    </dataValidation>
    <dataValidation type="list" allowBlank="1" showInputMessage="1" showErrorMessage="1" sqref="S2:S20" xr:uid="{00000000-0002-0000-1500-000004000000}">
      <formula1>Dependence_Independence</formula1>
    </dataValidation>
    <dataValidation type="list" allowBlank="1" showInputMessage="1" showErrorMessage="1" sqref="K2:K20" xr:uid="{00000000-0002-0000-1500-000005000000}">
      <formula1>Country_list</formula1>
    </dataValidation>
    <dataValidation type="list" allowBlank="1" showInputMessage="1" showErrorMessage="1" sqref="H2:H20" xr:uid="{00000000-0002-0000-1500-000006000000}">
      <formula1>Type_of_Security_ID</formula1>
    </dataValidation>
    <dataValidation type="list" allowBlank="1" showInputMessage="1" showErrorMessage="1" sqref="E3:E20" xr:uid="{00000000-0002-0000-1500-000007000000}">
      <formula1>Issuer_Number_Type_2</formula1>
    </dataValidation>
    <dataValidation type="list" allowBlank="1" showInputMessage="1" showErrorMessage="1" sqref="E2" xr:uid="{00000000-0002-0000-1500-000008000000}">
      <formula1>Issuer_Number_Type_3</formula1>
    </dataValidation>
    <dataValidation type="list" allowBlank="1" showInputMessage="1" showErrorMessage="1" sqref="L2:L20" xr:uid="{00000000-0002-0000-1500-000009000000}">
      <formula1>Industry_Sector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500-00000A000000}">
          <x14:formula1>
            <xm:f>'אפשרויות בחירה'!$C$964:$C$969</xm:f>
          </x14:formula1>
          <xm:sqref>I2:I20</xm:sqref>
        </x14:dataValidation>
      </x14:dataValidation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AO76"/>
  <sheetViews>
    <sheetView rightToLeft="1" tabSelected="1" zoomScale="70" zoomScaleNormal="70" workbookViewId="0">
      <selection activeCell="O6" sqref="O6"/>
    </sheetView>
  </sheetViews>
  <sheetFormatPr defaultColWidth="9" defaultRowHeight="14.25"/>
  <cols>
    <col min="1" max="2" width="11.625" style="11" customWidth="1"/>
    <col min="3" max="3" width="15" style="11" bestFit="1" customWidth="1"/>
    <col min="4" max="4" width="12.625" style="11" bestFit="1" customWidth="1"/>
    <col min="5" max="6" width="11.625" style="11" customWidth="1"/>
    <col min="7" max="8" width="14.75" style="11" bestFit="1" customWidth="1"/>
    <col min="9" max="13" width="11.625" style="11" customWidth="1"/>
    <col min="14" max="15" width="14.25" style="11" bestFit="1" customWidth="1"/>
    <col min="16" max="33" width="11.625" style="11" customWidth="1"/>
    <col min="34" max="34" width="11.625" style="146" customWidth="1"/>
    <col min="35" max="39" width="11.625" style="11" customWidth="1"/>
    <col min="40" max="41" width="11.625" style="2" customWidth="1"/>
    <col min="42" max="42" width="9" style="11" customWidth="1"/>
    <col min="43" max="16384" width="9" style="11"/>
  </cols>
  <sheetData>
    <row r="1" spans="1:41" ht="66.75" customHeight="1">
      <c r="A1" s="22" t="s">
        <v>0</v>
      </c>
      <c r="B1" s="22" t="s">
        <v>1</v>
      </c>
      <c r="C1" s="22" t="s">
        <v>5</v>
      </c>
      <c r="D1" s="22" t="s">
        <v>1100</v>
      </c>
      <c r="E1" s="22" t="s">
        <v>1101</v>
      </c>
      <c r="F1" s="22" t="s">
        <v>18</v>
      </c>
      <c r="G1" s="22" t="s">
        <v>1102</v>
      </c>
      <c r="H1" s="22" t="s">
        <v>1103</v>
      </c>
      <c r="I1" s="22" t="s">
        <v>1104</v>
      </c>
      <c r="J1" s="22" t="s">
        <v>1105</v>
      </c>
      <c r="K1" s="22" t="s">
        <v>1106</v>
      </c>
      <c r="L1" s="22" t="s">
        <v>1107</v>
      </c>
      <c r="M1" s="22" t="s">
        <v>18</v>
      </c>
      <c r="N1" s="22" t="s">
        <v>1108</v>
      </c>
      <c r="O1" s="22" t="s">
        <v>1109</v>
      </c>
      <c r="P1" s="22" t="s">
        <v>1262</v>
      </c>
      <c r="Q1" s="22" t="s">
        <v>1263</v>
      </c>
      <c r="R1" s="22" t="s">
        <v>1264</v>
      </c>
      <c r="S1" s="22" t="s">
        <v>6</v>
      </c>
      <c r="T1" s="22" t="s">
        <v>7</v>
      </c>
      <c r="U1" s="22" t="s">
        <v>1113</v>
      </c>
      <c r="V1" s="22" t="s">
        <v>891</v>
      </c>
      <c r="W1" s="22" t="s">
        <v>898</v>
      </c>
      <c r="X1" s="22" t="s">
        <v>284</v>
      </c>
      <c r="Y1" s="22" t="s">
        <v>84</v>
      </c>
      <c r="Z1" s="22" t="s">
        <v>1114</v>
      </c>
      <c r="AA1" s="22" t="s">
        <v>1115</v>
      </c>
      <c r="AB1" s="22" t="s">
        <v>862</v>
      </c>
      <c r="AC1" s="22" t="s">
        <v>870</v>
      </c>
      <c r="AD1" s="22" t="s">
        <v>1116</v>
      </c>
      <c r="AE1" s="22" t="s">
        <v>888</v>
      </c>
      <c r="AF1" s="22" t="s">
        <v>873</v>
      </c>
      <c r="AG1" s="22" t="s">
        <v>884</v>
      </c>
      <c r="AH1" s="161" t="s">
        <v>1117</v>
      </c>
      <c r="AI1" s="22" t="s">
        <v>1118</v>
      </c>
      <c r="AJ1" s="22" t="s">
        <v>1119</v>
      </c>
      <c r="AK1" s="22" t="s">
        <v>913</v>
      </c>
      <c r="AL1" s="22" t="s">
        <v>1120</v>
      </c>
      <c r="AM1" s="22" t="s">
        <v>1121</v>
      </c>
      <c r="AN1" s="164" t="s">
        <v>24</v>
      </c>
      <c r="AO1" s="164" t="s">
        <v>25</v>
      </c>
    </row>
    <row r="2" spans="1:41">
      <c r="A2" s="12" t="s">
        <v>26</v>
      </c>
      <c r="B2" s="12" t="s">
        <v>1265</v>
      </c>
      <c r="C2" s="12" t="s">
        <v>1011</v>
      </c>
      <c r="D2" s="1" t="s">
        <v>1266</v>
      </c>
      <c r="E2" s="12" t="s">
        <v>35</v>
      </c>
      <c r="F2" s="159">
        <v>1</v>
      </c>
      <c r="G2" s="159">
        <v>188078.29</v>
      </c>
      <c r="H2" s="151">
        <f>184959.9/1000</f>
        <v>184.9599</v>
      </c>
      <c r="I2" s="160">
        <v>1</v>
      </c>
      <c r="J2" s="151">
        <v>2.1153999999999999E-2</v>
      </c>
      <c r="K2" s="11" t="s">
        <v>1266</v>
      </c>
      <c r="L2" s="12" t="s">
        <v>1147</v>
      </c>
      <c r="M2" s="160">
        <v>3.76</v>
      </c>
      <c r="N2" s="160">
        <v>-50898</v>
      </c>
      <c r="O2" s="160">
        <f>-50898/1000</f>
        <v>-50.898000000000003</v>
      </c>
      <c r="P2" s="160">
        <v>-5.9829999999999996E-3</v>
      </c>
      <c r="Q2" s="160">
        <v>1</v>
      </c>
      <c r="R2" s="159">
        <v>-3.12</v>
      </c>
      <c r="S2" s="11" t="s">
        <v>31</v>
      </c>
      <c r="T2" s="21" t="s">
        <v>31</v>
      </c>
      <c r="U2" s="12" t="s">
        <v>709</v>
      </c>
      <c r="V2" s="12" t="s">
        <v>893</v>
      </c>
      <c r="W2" s="11" t="s">
        <v>907</v>
      </c>
      <c r="X2" s="12" t="s">
        <v>1267</v>
      </c>
      <c r="Y2" s="12" t="s">
        <v>98</v>
      </c>
      <c r="Z2" s="1" t="s">
        <v>1268</v>
      </c>
      <c r="AA2" s="27" t="s">
        <v>1269</v>
      </c>
      <c r="AB2" s="12" t="s">
        <v>869</v>
      </c>
      <c r="AC2" s="12" t="s">
        <v>871</v>
      </c>
      <c r="AD2" s="12" t="s">
        <v>300</v>
      </c>
      <c r="AE2" s="12" t="s">
        <v>889</v>
      </c>
      <c r="AF2" s="12" t="s">
        <v>869</v>
      </c>
      <c r="AG2" s="12" t="s">
        <v>866</v>
      </c>
      <c r="AH2" s="174">
        <v>0</v>
      </c>
      <c r="AI2" s="159">
        <v>3.6951999999999998</v>
      </c>
      <c r="AJ2" s="11" t="s">
        <v>1270</v>
      </c>
      <c r="AK2" s="12" t="s">
        <v>98</v>
      </c>
      <c r="AL2" s="11" t="s">
        <v>1270</v>
      </c>
      <c r="AM2" s="11" t="s">
        <v>1271</v>
      </c>
      <c r="AN2" s="170">
        <v>1</v>
      </c>
      <c r="AO2" s="170">
        <v>0</v>
      </c>
    </row>
    <row r="3" spans="1:41">
      <c r="A3" s="12" t="s">
        <v>26</v>
      </c>
      <c r="B3" s="12" t="s">
        <v>26</v>
      </c>
      <c r="C3" s="12" t="s">
        <v>1011</v>
      </c>
      <c r="D3" s="1" t="s">
        <v>1272</v>
      </c>
      <c r="E3" s="12" t="s">
        <v>35</v>
      </c>
      <c r="F3" s="159">
        <v>1</v>
      </c>
      <c r="G3" s="159">
        <v>21443934.600000001</v>
      </c>
      <c r="H3" s="151">
        <f>21489472.93/1000</f>
        <v>21489.47293</v>
      </c>
      <c r="I3" s="160">
        <v>0.15246599999999999</v>
      </c>
      <c r="J3" s="151">
        <v>2.7477000000000001E-2</v>
      </c>
      <c r="K3" s="11" t="s">
        <v>1272</v>
      </c>
      <c r="L3" s="12" t="s">
        <v>1149</v>
      </c>
      <c r="M3" s="160">
        <v>4.0199999999999996</v>
      </c>
      <c r="N3" s="160">
        <v>-5322000</v>
      </c>
      <c r="O3" s="160">
        <f>-5322000/1000</f>
        <v>-5322</v>
      </c>
      <c r="P3" s="160">
        <v>-8.8260000000000005E-3</v>
      </c>
      <c r="Q3" s="160">
        <v>0.13938400000000001</v>
      </c>
      <c r="R3" s="159">
        <v>45.54</v>
      </c>
      <c r="S3" s="11" t="s">
        <v>31</v>
      </c>
      <c r="T3" s="21" t="s">
        <v>31</v>
      </c>
      <c r="U3" s="12" t="s">
        <v>709</v>
      </c>
      <c r="V3" s="12" t="s">
        <v>893</v>
      </c>
      <c r="W3" s="11" t="s">
        <v>907</v>
      </c>
      <c r="X3" s="12" t="s">
        <v>1273</v>
      </c>
      <c r="Y3" s="12" t="s">
        <v>98</v>
      </c>
      <c r="Z3" s="1" t="s">
        <v>1268</v>
      </c>
      <c r="AA3" s="27" t="s">
        <v>1269</v>
      </c>
      <c r="AB3" s="12" t="s">
        <v>869</v>
      </c>
      <c r="AC3" s="12" t="s">
        <v>871</v>
      </c>
      <c r="AD3" s="12" t="s">
        <v>300</v>
      </c>
      <c r="AE3" s="12" t="s">
        <v>889</v>
      </c>
      <c r="AF3" s="12" t="s">
        <v>869</v>
      </c>
      <c r="AG3" s="12" t="s">
        <v>866</v>
      </c>
      <c r="AH3" s="163">
        <v>0</v>
      </c>
      <c r="AI3" s="159">
        <v>4.0293000000000001</v>
      </c>
      <c r="AJ3" s="12" t="s">
        <v>1270</v>
      </c>
      <c r="AK3" s="12" t="s">
        <v>98</v>
      </c>
      <c r="AL3" s="11" t="s">
        <v>1270</v>
      </c>
      <c r="AM3" s="11" t="s">
        <v>1271</v>
      </c>
      <c r="AN3" s="170">
        <v>-2.3146E-2</v>
      </c>
      <c r="AO3" s="170">
        <v>0</v>
      </c>
    </row>
    <row r="4" spans="1:41">
      <c r="A4" s="12" t="s">
        <v>26</v>
      </c>
      <c r="B4" s="12" t="s">
        <v>26</v>
      </c>
      <c r="C4" s="12" t="s">
        <v>1011</v>
      </c>
      <c r="D4" s="1" t="s">
        <v>1274</v>
      </c>
      <c r="E4" s="12" t="s">
        <v>35</v>
      </c>
      <c r="F4" s="159">
        <v>1</v>
      </c>
      <c r="G4" s="159">
        <v>208736.15</v>
      </c>
      <c r="H4" s="151">
        <f>206197.06/1000</f>
        <v>206.19705999999999</v>
      </c>
      <c r="I4" s="160">
        <v>1.4630000000000001E-3</v>
      </c>
      <c r="J4" s="151">
        <v>2.6400000000000002E-4</v>
      </c>
      <c r="K4" s="11" t="s">
        <v>1274</v>
      </c>
      <c r="L4" s="12" t="s">
        <v>1151</v>
      </c>
      <c r="M4" s="160">
        <v>4.75</v>
      </c>
      <c r="N4" s="160">
        <v>-44500</v>
      </c>
      <c r="O4" s="160">
        <f>-44500/1000</f>
        <v>-44.5</v>
      </c>
      <c r="P4" s="160">
        <v>-7.3999999999999996E-5</v>
      </c>
      <c r="Q4" s="160">
        <v>1.165E-3</v>
      </c>
      <c r="R4" s="159">
        <v>-2.54</v>
      </c>
      <c r="S4" s="11" t="s">
        <v>31</v>
      </c>
      <c r="T4" s="21" t="s">
        <v>31</v>
      </c>
      <c r="U4" s="12" t="s">
        <v>709</v>
      </c>
      <c r="V4" s="12" t="s">
        <v>893</v>
      </c>
      <c r="W4" s="11" t="s">
        <v>907</v>
      </c>
      <c r="X4" s="12" t="s">
        <v>1275</v>
      </c>
      <c r="Y4" s="12" t="s">
        <v>98</v>
      </c>
      <c r="Z4" s="1" t="s">
        <v>1268</v>
      </c>
      <c r="AA4" s="27" t="s">
        <v>1269</v>
      </c>
      <c r="AB4" s="12" t="s">
        <v>869</v>
      </c>
      <c r="AC4" s="12" t="s">
        <v>871</v>
      </c>
      <c r="AD4" s="12" t="s">
        <v>300</v>
      </c>
      <c r="AE4" s="12" t="s">
        <v>889</v>
      </c>
      <c r="AF4" s="12" t="s">
        <v>869</v>
      </c>
      <c r="AG4" s="12" t="s">
        <v>866</v>
      </c>
      <c r="AH4" s="163">
        <v>0</v>
      </c>
      <c r="AI4" s="159">
        <v>4.6906999999999996</v>
      </c>
      <c r="AJ4" s="12" t="s">
        <v>1270</v>
      </c>
      <c r="AK4" s="12" t="s">
        <v>98</v>
      </c>
      <c r="AL4" s="11" t="s">
        <v>1270</v>
      </c>
      <c r="AM4" s="11" t="s">
        <v>1271</v>
      </c>
      <c r="AN4" s="170">
        <v>1.291E-3</v>
      </c>
      <c r="AO4" s="170">
        <v>0</v>
      </c>
    </row>
    <row r="5" spans="1:41">
      <c r="A5" s="12" t="s">
        <v>26</v>
      </c>
      <c r="B5" s="12" t="s">
        <v>26</v>
      </c>
      <c r="C5" s="12" t="s">
        <v>1011</v>
      </c>
      <c r="D5" s="1" t="s">
        <v>1266</v>
      </c>
      <c r="E5" s="12" t="s">
        <v>35</v>
      </c>
      <c r="F5" s="159">
        <v>1</v>
      </c>
      <c r="G5" s="159">
        <v>121260766.79000001</v>
      </c>
      <c r="H5" s="151">
        <f>119250228.66/1000</f>
        <v>119250.22865999999</v>
      </c>
      <c r="I5" s="160">
        <v>0.84607100000000002</v>
      </c>
      <c r="J5" s="151">
        <v>0.152474</v>
      </c>
      <c r="K5" s="11" t="s">
        <v>1266</v>
      </c>
      <c r="L5" s="12" t="s">
        <v>1147</v>
      </c>
      <c r="M5" s="160">
        <v>3.76</v>
      </c>
      <c r="N5" s="160">
        <v>-32815752</v>
      </c>
      <c r="O5" s="160">
        <f>-32815752/1000</f>
        <v>-32815.752</v>
      </c>
      <c r="P5" s="160">
        <v>-5.4422999999999999E-2</v>
      </c>
      <c r="Q5" s="160">
        <v>0.85945000000000005</v>
      </c>
      <c r="R5" s="159">
        <v>-2010.54</v>
      </c>
      <c r="S5" s="11" t="s">
        <v>31</v>
      </c>
      <c r="T5" s="21" t="s">
        <v>31</v>
      </c>
      <c r="U5" s="12" t="s">
        <v>709</v>
      </c>
      <c r="V5" s="12" t="s">
        <v>893</v>
      </c>
      <c r="W5" s="11" t="s">
        <v>907</v>
      </c>
      <c r="X5" s="12" t="s">
        <v>1267</v>
      </c>
      <c r="Y5" s="12" t="s">
        <v>98</v>
      </c>
      <c r="Z5" s="1" t="s">
        <v>1268</v>
      </c>
      <c r="AA5" s="27" t="s">
        <v>1269</v>
      </c>
      <c r="AB5" s="12" t="s">
        <v>869</v>
      </c>
      <c r="AC5" s="12" t="s">
        <v>871</v>
      </c>
      <c r="AD5" s="12" t="s">
        <v>300</v>
      </c>
      <c r="AE5" s="12" t="s">
        <v>889</v>
      </c>
      <c r="AF5" s="12" t="s">
        <v>869</v>
      </c>
      <c r="AG5" s="12" t="s">
        <v>866</v>
      </c>
      <c r="AH5" s="163">
        <v>0</v>
      </c>
      <c r="AI5" s="159">
        <v>3.6951999999999998</v>
      </c>
      <c r="AJ5" s="12" t="s">
        <v>1270</v>
      </c>
      <c r="AK5" s="12" t="s">
        <v>98</v>
      </c>
      <c r="AL5" s="11" t="s">
        <v>1270</v>
      </c>
      <c r="AM5" s="11" t="s">
        <v>1271</v>
      </c>
      <c r="AN5" s="170">
        <v>1.021855</v>
      </c>
      <c r="AO5" s="170">
        <v>-3.0000000000000001E-6</v>
      </c>
    </row>
    <row r="6" spans="1:41">
      <c r="A6" s="12"/>
      <c r="B6" s="12"/>
      <c r="C6" s="12"/>
      <c r="D6" s="1"/>
      <c r="E6" s="12"/>
      <c r="F6" s="12"/>
      <c r="G6" s="12"/>
      <c r="H6" s="15"/>
      <c r="J6" s="13"/>
      <c r="L6" s="12"/>
      <c r="R6" s="14"/>
      <c r="T6" s="21"/>
      <c r="U6" s="12"/>
      <c r="V6" s="12"/>
      <c r="X6" s="12"/>
      <c r="Y6" s="12"/>
      <c r="Z6" s="1"/>
      <c r="AA6" s="27"/>
      <c r="AB6" s="12"/>
      <c r="AC6" s="12"/>
      <c r="AD6" s="12"/>
      <c r="AE6" s="12"/>
      <c r="AF6" s="12"/>
      <c r="AG6" s="12"/>
      <c r="AI6" s="12"/>
      <c r="AJ6" s="12"/>
      <c r="AK6" s="12"/>
      <c r="AN6" s="23"/>
      <c r="AO6" s="23"/>
    </row>
    <row r="7" spans="1:41">
      <c r="A7" s="12"/>
      <c r="B7" s="12"/>
      <c r="C7" s="12"/>
      <c r="D7" s="1"/>
      <c r="E7" s="12"/>
      <c r="F7" s="12"/>
      <c r="G7" s="12"/>
      <c r="H7" s="15"/>
      <c r="J7" s="13"/>
      <c r="L7" s="12"/>
      <c r="R7" s="14"/>
      <c r="T7" s="21"/>
      <c r="U7" s="12"/>
      <c r="V7" s="12"/>
      <c r="X7" s="12"/>
      <c r="Y7" s="12"/>
      <c r="Z7" s="1"/>
      <c r="AA7" s="27"/>
      <c r="AB7" s="12"/>
      <c r="AC7" s="12"/>
      <c r="AD7" s="12"/>
      <c r="AE7" s="12"/>
      <c r="AF7" s="12"/>
      <c r="AG7" s="12"/>
      <c r="AI7" s="12"/>
      <c r="AJ7" s="12"/>
      <c r="AK7" s="12"/>
      <c r="AN7" s="23"/>
      <c r="AO7" s="23"/>
    </row>
    <row r="8" spans="1:41">
      <c r="A8" s="12"/>
      <c r="B8" s="12"/>
      <c r="C8" s="12"/>
      <c r="D8" s="1"/>
      <c r="E8" s="12"/>
      <c r="F8" s="12"/>
      <c r="G8" s="12"/>
      <c r="H8" s="15"/>
      <c r="J8" s="13"/>
      <c r="L8" s="12"/>
      <c r="R8" s="14"/>
      <c r="T8" s="21"/>
      <c r="U8" s="12"/>
      <c r="V8" s="12"/>
      <c r="X8" s="12"/>
      <c r="Y8" s="12"/>
      <c r="Z8" s="1"/>
      <c r="AA8" s="27"/>
      <c r="AB8" s="12"/>
      <c r="AC8" s="12"/>
      <c r="AD8" s="12"/>
      <c r="AE8" s="12"/>
      <c r="AF8" s="12"/>
      <c r="AG8" s="12"/>
      <c r="AI8" s="12"/>
      <c r="AJ8" s="12"/>
      <c r="AK8" s="12"/>
      <c r="AN8" s="23"/>
      <c r="AO8" s="23"/>
    </row>
    <row r="9" spans="1:41">
      <c r="A9" s="12"/>
      <c r="B9" s="12"/>
      <c r="C9" s="12"/>
      <c r="D9" s="1"/>
      <c r="E9" s="12"/>
      <c r="F9" s="12"/>
      <c r="G9" s="12"/>
      <c r="H9" s="15"/>
      <c r="J9" s="13"/>
      <c r="L9" s="12"/>
      <c r="R9" s="14"/>
      <c r="T9" s="21"/>
      <c r="U9" s="12"/>
      <c r="V9" s="12"/>
      <c r="X9" s="12"/>
      <c r="Y9" s="12"/>
      <c r="Z9" s="1"/>
      <c r="AA9" s="27"/>
      <c r="AB9" s="12"/>
      <c r="AC9" s="12"/>
      <c r="AD9" s="12"/>
      <c r="AE9" s="12"/>
      <c r="AF9" s="12"/>
      <c r="AG9" s="12"/>
      <c r="AI9" s="12"/>
      <c r="AJ9" s="12"/>
      <c r="AK9" s="12"/>
      <c r="AN9" s="23"/>
      <c r="AO9" s="23"/>
    </row>
    <row r="10" spans="1:41">
      <c r="A10" s="12"/>
      <c r="B10" s="12"/>
      <c r="C10" s="12"/>
      <c r="D10" s="1"/>
      <c r="E10" s="12"/>
      <c r="F10" s="12"/>
      <c r="G10" s="12"/>
      <c r="H10" s="15"/>
      <c r="J10" s="13"/>
      <c r="L10" s="12"/>
      <c r="R10" s="14"/>
      <c r="T10" s="21"/>
      <c r="U10" s="12"/>
      <c r="V10" s="12"/>
      <c r="X10" s="12"/>
      <c r="Y10" s="12"/>
      <c r="Z10" s="1"/>
      <c r="AA10" s="27"/>
      <c r="AB10" s="12"/>
      <c r="AC10" s="12"/>
      <c r="AD10" s="12"/>
      <c r="AE10" s="12"/>
      <c r="AF10" s="12"/>
      <c r="AG10" s="12"/>
      <c r="AI10" s="12"/>
      <c r="AJ10" s="12"/>
      <c r="AK10" s="12"/>
      <c r="AN10" s="23"/>
      <c r="AO10" s="23"/>
    </row>
    <row r="11" spans="1:41">
      <c r="A11" s="12"/>
      <c r="B11" s="12"/>
      <c r="C11" s="12"/>
      <c r="D11" s="1"/>
      <c r="E11" s="12"/>
      <c r="F11" s="12"/>
      <c r="G11" s="12"/>
      <c r="H11" s="15"/>
      <c r="J11" s="13"/>
      <c r="L11" s="12"/>
      <c r="R11" s="14"/>
      <c r="T11" s="21"/>
      <c r="U11" s="12"/>
      <c r="V11" s="12"/>
      <c r="X11" s="12"/>
      <c r="Y11" s="12"/>
      <c r="Z11" s="1"/>
      <c r="AA11" s="27"/>
      <c r="AB11" s="12"/>
      <c r="AC11" s="12"/>
      <c r="AD11" s="12"/>
      <c r="AE11" s="12"/>
      <c r="AF11" s="12"/>
      <c r="AG11" s="12"/>
      <c r="AI11" s="12"/>
      <c r="AJ11" s="12"/>
      <c r="AK11" s="12"/>
      <c r="AN11" s="23"/>
      <c r="AO11" s="23"/>
    </row>
    <row r="12" spans="1:41">
      <c r="A12" s="12"/>
      <c r="B12" s="12"/>
      <c r="C12" s="12"/>
      <c r="D12" s="1"/>
      <c r="E12" s="12"/>
      <c r="F12" s="12"/>
      <c r="G12" s="12"/>
      <c r="H12" s="15"/>
      <c r="J12" s="13"/>
      <c r="L12" s="12"/>
      <c r="R12" s="14"/>
      <c r="T12" s="21"/>
      <c r="U12" s="12"/>
      <c r="V12" s="12"/>
      <c r="X12" s="12"/>
      <c r="Y12" s="12"/>
      <c r="Z12" s="1"/>
      <c r="AA12" s="27"/>
      <c r="AB12" s="12"/>
      <c r="AC12" s="12"/>
      <c r="AD12" s="12"/>
      <c r="AE12" s="12"/>
      <c r="AF12" s="12"/>
      <c r="AG12" s="12"/>
      <c r="AI12" s="12"/>
      <c r="AJ12" s="12"/>
      <c r="AK12" s="12"/>
      <c r="AN12" s="23"/>
      <c r="AO12" s="23"/>
    </row>
    <row r="13" spans="1:41">
      <c r="A13" s="12"/>
      <c r="B13" s="12"/>
      <c r="C13" s="12"/>
      <c r="D13" s="1"/>
      <c r="E13" s="12"/>
      <c r="F13" s="12"/>
      <c r="G13" s="12"/>
      <c r="H13" s="15"/>
      <c r="J13" s="13"/>
      <c r="L13" s="12"/>
      <c r="R13" s="14"/>
      <c r="T13" s="21"/>
      <c r="U13" s="12"/>
      <c r="V13" s="12"/>
      <c r="X13" s="12"/>
      <c r="Y13" s="12"/>
      <c r="Z13" s="1"/>
      <c r="AA13" s="27"/>
      <c r="AB13" s="12"/>
      <c r="AC13" s="12"/>
      <c r="AD13" s="12"/>
      <c r="AE13" s="12"/>
      <c r="AF13" s="12"/>
      <c r="AG13" s="12"/>
      <c r="AI13" s="12"/>
      <c r="AJ13" s="12"/>
      <c r="AK13" s="12"/>
      <c r="AN13" s="23"/>
      <c r="AO13" s="23"/>
    </row>
    <row r="14" spans="1:41">
      <c r="A14" s="12"/>
      <c r="B14" s="12"/>
      <c r="C14" s="12"/>
      <c r="D14" s="1"/>
      <c r="E14" s="12"/>
      <c r="F14" s="12"/>
      <c r="G14" s="12"/>
      <c r="H14" s="15"/>
      <c r="J14" s="13"/>
      <c r="L14" s="12"/>
      <c r="R14" s="14"/>
      <c r="T14" s="21"/>
      <c r="U14" s="12"/>
      <c r="V14" s="12"/>
      <c r="X14" s="12"/>
      <c r="Y14" s="12"/>
      <c r="Z14" s="1"/>
      <c r="AA14" s="27"/>
      <c r="AB14" s="12"/>
      <c r="AC14" s="12"/>
      <c r="AD14" s="12"/>
      <c r="AE14" s="12"/>
      <c r="AF14" s="12"/>
      <c r="AG14" s="12"/>
      <c r="AI14" s="12"/>
      <c r="AJ14" s="12"/>
      <c r="AK14" s="12"/>
      <c r="AN14" s="23"/>
      <c r="AO14" s="23"/>
    </row>
    <row r="15" spans="1:41">
      <c r="A15" s="12"/>
      <c r="B15" s="12"/>
      <c r="C15" s="12"/>
      <c r="D15" s="1"/>
      <c r="E15" s="12"/>
      <c r="F15" s="12"/>
      <c r="G15" s="12"/>
      <c r="H15" s="15"/>
      <c r="J15" s="13"/>
      <c r="L15" s="12"/>
      <c r="R15" s="14"/>
      <c r="T15" s="21"/>
      <c r="U15" s="12"/>
      <c r="V15" s="12"/>
      <c r="X15" s="12"/>
      <c r="Y15" s="12"/>
      <c r="Z15" s="1"/>
      <c r="AA15" s="27"/>
      <c r="AB15" s="12"/>
      <c r="AC15" s="12"/>
      <c r="AD15" s="12"/>
      <c r="AE15" s="12"/>
      <c r="AF15" s="12"/>
      <c r="AG15" s="12"/>
      <c r="AI15" s="12"/>
      <c r="AJ15" s="12"/>
      <c r="AK15" s="12"/>
      <c r="AN15" s="23"/>
      <c r="AO15" s="23"/>
    </row>
    <row r="16" spans="1:41">
      <c r="A16" s="12"/>
      <c r="B16" s="12"/>
      <c r="C16" s="12"/>
      <c r="D16" s="1"/>
      <c r="E16" s="12"/>
      <c r="F16" s="12"/>
      <c r="G16" s="12"/>
      <c r="H16" s="15"/>
      <c r="J16" s="13"/>
      <c r="L16" s="12"/>
      <c r="R16" s="14"/>
      <c r="T16" s="21"/>
      <c r="U16" s="12"/>
      <c r="V16" s="12"/>
      <c r="X16" s="12"/>
      <c r="Y16" s="12"/>
      <c r="Z16" s="1"/>
      <c r="AA16" s="27"/>
      <c r="AB16" s="12"/>
      <c r="AC16" s="12"/>
      <c r="AD16" s="12"/>
      <c r="AE16" s="12"/>
      <c r="AF16" s="12"/>
      <c r="AG16" s="12"/>
      <c r="AI16" s="12"/>
      <c r="AJ16" s="12"/>
      <c r="AK16" s="12"/>
      <c r="AN16" s="23"/>
      <c r="AO16" s="23"/>
    </row>
    <row r="17" spans="1:41">
      <c r="A17" s="12"/>
      <c r="B17" s="12"/>
      <c r="C17" s="12"/>
      <c r="D17" s="1"/>
      <c r="E17" s="12"/>
      <c r="F17" s="12"/>
      <c r="G17" s="12"/>
      <c r="H17" s="15"/>
      <c r="J17" s="13"/>
      <c r="L17" s="12"/>
      <c r="R17" s="14"/>
      <c r="T17" s="21"/>
      <c r="U17" s="12"/>
      <c r="V17" s="12"/>
      <c r="X17" s="12"/>
      <c r="Y17" s="12"/>
      <c r="Z17" s="1"/>
      <c r="AA17" s="27"/>
      <c r="AB17" s="12"/>
      <c r="AC17" s="12"/>
      <c r="AD17" s="12"/>
      <c r="AE17" s="12"/>
      <c r="AF17" s="12"/>
      <c r="AG17" s="12"/>
      <c r="AI17" s="12"/>
      <c r="AJ17" s="12"/>
      <c r="AK17" s="12"/>
      <c r="AN17" s="23"/>
      <c r="AO17" s="23"/>
    </row>
    <row r="18" spans="1:41">
      <c r="A18" s="12"/>
      <c r="B18" s="12"/>
      <c r="C18" s="12"/>
      <c r="D18" s="1"/>
      <c r="E18" s="12"/>
      <c r="F18" s="12"/>
      <c r="G18" s="12"/>
      <c r="H18" s="15"/>
      <c r="J18" s="13"/>
      <c r="L18" s="12"/>
      <c r="R18" s="14"/>
      <c r="T18" s="21"/>
      <c r="U18" s="12"/>
      <c r="V18" s="12"/>
      <c r="X18" s="12"/>
      <c r="Y18" s="12"/>
      <c r="Z18" s="1"/>
      <c r="AA18" s="27"/>
      <c r="AB18" s="12"/>
      <c r="AC18" s="12"/>
      <c r="AD18" s="12"/>
      <c r="AE18" s="12"/>
      <c r="AF18" s="12"/>
      <c r="AG18" s="12"/>
      <c r="AI18" s="12"/>
      <c r="AJ18" s="12"/>
      <c r="AK18" s="12"/>
      <c r="AN18" s="23"/>
      <c r="AO18" s="23"/>
    </row>
    <row r="19" spans="1:41">
      <c r="A19" s="12"/>
      <c r="B19" s="12"/>
      <c r="C19" s="12"/>
      <c r="D19" s="1"/>
      <c r="E19" s="12"/>
      <c r="F19" s="12"/>
      <c r="G19" s="12"/>
      <c r="H19" s="15"/>
      <c r="J19" s="13"/>
      <c r="L19" s="12"/>
      <c r="R19" s="14"/>
      <c r="T19" s="21"/>
      <c r="U19" s="12"/>
      <c r="V19" s="12"/>
      <c r="X19" s="12"/>
      <c r="Y19" s="12"/>
      <c r="Z19" s="1"/>
      <c r="AA19" s="27"/>
      <c r="AB19" s="12"/>
      <c r="AC19" s="12"/>
      <c r="AD19" s="12"/>
      <c r="AE19" s="12"/>
      <c r="AF19" s="12"/>
      <c r="AG19" s="12"/>
      <c r="AI19" s="12"/>
      <c r="AJ19" s="12"/>
      <c r="AK19" s="12"/>
      <c r="AN19" s="23"/>
      <c r="AO19" s="23"/>
    </row>
    <row r="20" spans="1:41">
      <c r="C20" s="12"/>
      <c r="E20" s="12"/>
      <c r="T20" s="21"/>
      <c r="U20" s="12"/>
      <c r="V20" s="12"/>
      <c r="Y20" s="12"/>
      <c r="AB20" s="12"/>
      <c r="AC20" s="12"/>
      <c r="AD20" s="12"/>
      <c r="AE20" s="12"/>
      <c r="AF20" s="12"/>
      <c r="AG20" s="12"/>
      <c r="AK20" s="12"/>
    </row>
    <row r="22" spans="1:41">
      <c r="C22" s="12"/>
      <c r="E22" s="12"/>
      <c r="T22" s="21"/>
      <c r="AE22" s="12"/>
      <c r="AF22" s="12"/>
    </row>
    <row r="23" spans="1:41">
      <c r="C23" s="12"/>
      <c r="E23" s="12"/>
      <c r="T23" s="21"/>
      <c r="AE23" s="12"/>
      <c r="AF23" s="12"/>
    </row>
    <row r="24" spans="1:41">
      <c r="C24" s="12"/>
      <c r="E24" s="12"/>
      <c r="T24" s="21"/>
      <c r="AE24" s="12"/>
      <c r="AF24" s="12"/>
    </row>
    <row r="25" spans="1:41">
      <c r="C25" s="12"/>
      <c r="E25" s="12"/>
      <c r="T25" s="21"/>
      <c r="AE25" s="12"/>
      <c r="AF25" s="12"/>
    </row>
    <row r="26" spans="1:41">
      <c r="C26" s="12"/>
      <c r="E26" s="12"/>
      <c r="T26" s="21"/>
      <c r="AE26" s="12"/>
      <c r="AF26" s="12"/>
    </row>
    <row r="27" spans="1:41">
      <c r="C27" s="12"/>
      <c r="E27" s="12"/>
      <c r="T27" s="21"/>
    </row>
    <row r="28" spans="1:41">
      <c r="C28" s="12"/>
      <c r="E28" s="12"/>
      <c r="T28" s="21"/>
    </row>
    <row r="29" spans="1:41">
      <c r="C29" s="12"/>
      <c r="E29" s="12"/>
      <c r="T29" s="21"/>
    </row>
    <row r="30" spans="1:41">
      <c r="C30" s="12"/>
      <c r="E30" s="12"/>
      <c r="T30" s="21"/>
    </row>
    <row r="31" spans="1:41">
      <c r="C31" s="12"/>
      <c r="E31" s="12"/>
      <c r="T31" s="21"/>
    </row>
    <row r="32" spans="1:41">
      <c r="C32" s="12"/>
      <c r="E32" s="12"/>
      <c r="T32" s="21"/>
    </row>
    <row r="33" spans="3:20">
      <c r="C33" s="12"/>
      <c r="T33" s="21"/>
    </row>
    <row r="34" spans="3:20">
      <c r="C34" s="12"/>
      <c r="T34" s="21"/>
    </row>
    <row r="35" spans="3:20">
      <c r="C35" s="12"/>
    </row>
    <row r="36" spans="3:20">
      <c r="C36" s="12"/>
    </row>
    <row r="37" spans="3:20">
      <c r="C37" s="12"/>
    </row>
    <row r="38" spans="3:20">
      <c r="C38" s="12"/>
    </row>
    <row r="39" spans="3:20">
      <c r="C39" s="12"/>
    </row>
    <row r="40" spans="3:20">
      <c r="C40" s="12"/>
    </row>
    <row r="41" spans="3:20">
      <c r="C41" s="12"/>
    </row>
    <row r="42" spans="3:20">
      <c r="C42" s="12"/>
    </row>
    <row r="43" spans="3:20">
      <c r="C43" s="12"/>
    </row>
    <row r="44" spans="3:20">
      <c r="C44" s="12"/>
    </row>
    <row r="45" spans="3:20">
      <c r="C45" s="12"/>
    </row>
    <row r="46" spans="3:20">
      <c r="C46" s="12"/>
    </row>
    <row r="47" spans="3:20">
      <c r="C47" s="12"/>
    </row>
    <row r="48" spans="3:20">
      <c r="C48" s="12"/>
    </row>
    <row r="49" spans="3:3">
      <c r="C49" s="12"/>
    </row>
    <row r="50" spans="3:3">
      <c r="C50" s="12"/>
    </row>
    <row r="51" spans="3:3">
      <c r="C51" s="12"/>
    </row>
    <row r="52" spans="3:3">
      <c r="C52" s="12"/>
    </row>
    <row r="53" spans="3:3">
      <c r="C53" s="12"/>
    </row>
    <row r="54" spans="3:3">
      <c r="C54" s="12"/>
    </row>
    <row r="55" spans="3:3">
      <c r="C55" s="12"/>
    </row>
    <row r="56" spans="3:3">
      <c r="C56" s="12"/>
    </row>
    <row r="57" spans="3:3">
      <c r="C57" s="12"/>
    </row>
    <row r="58" spans="3:3">
      <c r="C58" s="12"/>
    </row>
    <row r="59" spans="3:3">
      <c r="C59" s="12"/>
    </row>
    <row r="60" spans="3:3">
      <c r="C60" s="12"/>
    </row>
    <row r="61" spans="3:3">
      <c r="C61" s="12"/>
    </row>
    <row r="62" spans="3:3">
      <c r="C62" s="12"/>
    </row>
    <row r="63" spans="3:3">
      <c r="C63" s="12"/>
    </row>
    <row r="64" spans="3:3">
      <c r="C64" s="12"/>
    </row>
    <row r="65" spans="3:3">
      <c r="C65" s="12"/>
    </row>
    <row r="66" spans="3:3">
      <c r="C66" s="12"/>
    </row>
    <row r="67" spans="3:3">
      <c r="C67" s="12"/>
    </row>
    <row r="68" spans="3:3">
      <c r="C68" s="12"/>
    </row>
    <row r="69" spans="3:3">
      <c r="C69" s="12"/>
    </row>
    <row r="70" spans="3:3">
      <c r="C70" s="12"/>
    </row>
    <row r="71" spans="3:3">
      <c r="C71" s="12"/>
    </row>
    <row r="72" spans="3:3">
      <c r="C72" s="12"/>
    </row>
    <row r="73" spans="3:3">
      <c r="C73" s="12"/>
    </row>
    <row r="74" spans="3:3">
      <c r="C74" s="12"/>
    </row>
    <row r="75" spans="3:3">
      <c r="C75" s="12"/>
    </row>
    <row r="76" spans="3:3">
      <c r="C76" s="12"/>
    </row>
  </sheetData>
  <dataValidations count="15">
    <dataValidation type="list" allowBlank="1" showInputMessage="1" showErrorMessage="1" sqref="U2:U20 U22:U38" xr:uid="{00000000-0002-0000-1600-000000000000}">
      <formula1>Underlying_Asset</formula1>
    </dataValidation>
    <dataValidation type="list" allowBlank="1" showInputMessage="1" showErrorMessage="1" sqref="AG22:AG1048576 AG2:AG20 AB2:AB20 AB22:AB1048576" xr:uid="{00000000-0002-0000-1600-000001000000}">
      <formula1>Reset_frequency</formula1>
    </dataValidation>
    <dataValidation type="list" allowBlank="1" showInputMessage="1" showErrorMessage="1" sqref="S2:S20 S22:S25" xr:uid="{00000000-0002-0000-1600-000002000000}">
      <formula1>israel_abroad</formula1>
    </dataValidation>
    <dataValidation type="list" allowBlank="1" showInputMessage="1" showErrorMessage="1" sqref="Y22:Y215 AD22:AD1048576 AD2:AD20 Y2:Y20 AL20 AL22:AL1048576" xr:uid="{00000000-0002-0000-1600-000003000000}">
      <formula1>Holding_interest</formula1>
    </dataValidation>
    <dataValidation type="list" allowBlank="1" showInputMessage="1" showErrorMessage="1" sqref="AC2:AC20 AC22:AC61" xr:uid="{00000000-0002-0000-1600-000004000000}">
      <formula1>Delivery</formula1>
    </dataValidation>
    <dataValidation type="list" allowBlank="1" showInputMessage="1" showErrorMessage="1" sqref="E23:E32" xr:uid="{00000000-0002-0000-1600-000005000000}">
      <formula1>Currency_Abbreviation</formula1>
    </dataValidation>
    <dataValidation type="list" allowBlank="1" showInputMessage="1" showErrorMessage="1" sqref="V2:V20" xr:uid="{00000000-0002-0000-1600-000006000000}">
      <formula1>Leading_factor</formula1>
    </dataValidation>
    <dataValidation type="list" allowBlank="1" showInputMessage="1" showErrorMessage="1" sqref="T2:T20 T22:T34" xr:uid="{00000000-0002-0000-1600-000007000000}">
      <formula1>Country_list</formula1>
    </dataValidation>
    <dataValidation type="list" allowBlank="1" showInputMessage="1" showErrorMessage="1" sqref="W2:W20" xr:uid="{00000000-0002-0000-1600-000008000000}">
      <formula1>Additional_Factor</formula1>
    </dataValidation>
    <dataValidation allowBlank="1" showInputMessage="1" showErrorMessage="1" sqref="Z2:Z19 M2:N19 P2:R19 I2:K19 D2:D19" xr:uid="{00000000-0002-0000-1600-000009000000}"/>
    <dataValidation type="list" allowBlank="1" showInputMessage="1" showErrorMessage="1" sqref="AF22:AF26" xr:uid="{00000000-0002-0000-1600-00000A000000}">
      <formula1>Underlying_Interest_Rates_Der</formula1>
    </dataValidation>
    <dataValidation type="list" allowBlank="1" showInputMessage="1" showErrorMessage="1" sqref="AF2:AF20" xr:uid="{00000000-0002-0000-1600-00000B000000}">
      <formula1>Underlying_Interest_Rates</formula1>
    </dataValidation>
    <dataValidation type="list" allowBlank="1" showInputMessage="1" showErrorMessage="1" sqref="AK2:AK20" xr:uid="{00000000-0002-0000-1600-00000C000000}">
      <formula1>Penalty</formula1>
    </dataValidation>
    <dataValidation type="list" allowBlank="1" showInputMessage="1" showErrorMessage="1" sqref="C22:C76" xr:uid="{00000000-0002-0000-1600-00000D000000}">
      <formula1>$C$834:$C$841</formula1>
    </dataValidation>
    <dataValidation type="list" allowBlank="1" showInputMessage="1" showErrorMessage="1" sqref="AE3:AE20 AE22:AE26" xr:uid="{00000000-0002-0000-1600-00000E000000}">
      <formula1>$C$535:$C$536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1600-00000F000000}">
          <x14:formula1>
            <xm:f>'P:\Documents\[קובץ דיווח נכס בודד נגזרים.xlsx]אפשרויות בחירה'!#REF!</xm:f>
          </x14:formula1>
          <xm:sqref>C77:C1048576</xm:sqref>
        </x14:dataValidation>
        <x14:dataValidation type="list" allowBlank="1" showInputMessage="1" showErrorMessage="1" xr:uid="{00000000-0002-0000-1600-000010000000}">
          <x14:formula1>
            <xm:f>'אפשרויות בחירה'!$C$690:$C$691</xm:f>
          </x14:formula1>
          <xm:sqref>AE2</xm:sqref>
        </x14:dataValidation>
        <x14:dataValidation type="list" allowBlank="1" showInputMessage="1" showErrorMessage="1" xr:uid="{00000000-0002-0000-1600-000011000000}">
          <x14:formula1>
            <xm:f>'אפשרויות בחירה'!$C$977:$C$985</xm:f>
          </x14:formula1>
          <xm:sqref>C2:C20</xm:sqref>
        </x14:dataValidation>
      </x14:dataValidations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BA23"/>
  <sheetViews>
    <sheetView rightToLeft="1" topLeftCell="AF1" zoomScale="70" zoomScaleNormal="70" workbookViewId="0">
      <selection activeCell="AS14" sqref="AS14"/>
    </sheetView>
  </sheetViews>
  <sheetFormatPr defaultColWidth="9" defaultRowHeight="14.25"/>
  <cols>
    <col min="1" max="21" width="11.625" style="2" customWidth="1"/>
    <col min="22" max="22" width="11.625" style="147" customWidth="1"/>
    <col min="23" max="27" width="11.625" style="2" customWidth="1"/>
    <col min="28" max="28" width="11.625" style="4" customWidth="1"/>
    <col min="29" max="41" width="11.625" style="2" customWidth="1"/>
    <col min="42" max="42" width="13.5" style="147" bestFit="1" customWidth="1"/>
    <col min="43" max="43" width="12.5" style="2" bestFit="1" customWidth="1"/>
    <col min="44" max="49" width="11.625" style="2" customWidth="1"/>
    <col min="50" max="50" width="11.625" style="4" customWidth="1"/>
    <col min="51" max="53" width="11.625" style="2" customWidth="1"/>
    <col min="54" max="54" width="9" style="2" customWidth="1"/>
    <col min="55" max="16384" width="9" style="2"/>
  </cols>
  <sheetData>
    <row r="1" spans="1:53" ht="66.75" customHeight="1">
      <c r="A1" s="22" t="s">
        <v>0</v>
      </c>
      <c r="B1" s="22" t="s">
        <v>1</v>
      </c>
      <c r="C1" s="22" t="s">
        <v>79</v>
      </c>
      <c r="D1" s="22" t="s">
        <v>80</v>
      </c>
      <c r="E1" s="22" t="s">
        <v>81</v>
      </c>
      <c r="F1" s="22" t="s">
        <v>82</v>
      </c>
      <c r="G1" s="22" t="s">
        <v>5</v>
      </c>
      <c r="H1" s="22" t="s">
        <v>1122</v>
      </c>
      <c r="I1" s="22" t="s">
        <v>6</v>
      </c>
      <c r="J1" s="22" t="s">
        <v>7</v>
      </c>
      <c r="K1" s="22" t="s">
        <v>108</v>
      </c>
      <c r="L1" s="22" t="s">
        <v>84</v>
      </c>
      <c r="M1" s="22" t="s">
        <v>1123</v>
      </c>
      <c r="N1" s="22" t="s">
        <v>1124</v>
      </c>
      <c r="O1" s="22" t="s">
        <v>1125</v>
      </c>
      <c r="P1" s="22" t="s">
        <v>9</v>
      </c>
      <c r="Q1" s="22" t="s">
        <v>10</v>
      </c>
      <c r="R1" s="22" t="s">
        <v>85</v>
      </c>
      <c r="S1" s="22" t="s">
        <v>11</v>
      </c>
      <c r="T1" s="22" t="s">
        <v>12</v>
      </c>
      <c r="U1" s="22" t="s">
        <v>86</v>
      </c>
      <c r="V1" s="161" t="s">
        <v>14</v>
      </c>
      <c r="W1" s="22" t="s">
        <v>716</v>
      </c>
      <c r="X1" s="22" t="s">
        <v>873</v>
      </c>
      <c r="Y1" s="172" t="s">
        <v>1127</v>
      </c>
      <c r="Z1" s="164" t="s">
        <v>15</v>
      </c>
      <c r="AA1" s="22" t="s">
        <v>13</v>
      </c>
      <c r="AB1" s="22" t="s">
        <v>371</v>
      </c>
      <c r="AC1" s="22" t="s">
        <v>721</v>
      </c>
      <c r="AD1" s="172" t="s">
        <v>1128</v>
      </c>
      <c r="AE1" s="172" t="s">
        <v>1129</v>
      </c>
      <c r="AF1" s="22" t="s">
        <v>1130</v>
      </c>
      <c r="AG1" s="22" t="s">
        <v>744</v>
      </c>
      <c r="AH1" s="22" t="s">
        <v>745</v>
      </c>
      <c r="AI1" s="22" t="s">
        <v>1131</v>
      </c>
      <c r="AJ1" s="22" t="s">
        <v>751</v>
      </c>
      <c r="AK1" s="22" t="s">
        <v>109</v>
      </c>
      <c r="AL1" s="22" t="s">
        <v>122</v>
      </c>
      <c r="AM1" s="22" t="s">
        <v>110</v>
      </c>
      <c r="AN1" s="22" t="s">
        <v>93</v>
      </c>
      <c r="AO1" s="22" t="s">
        <v>111</v>
      </c>
      <c r="AP1" s="161" t="s">
        <v>1132</v>
      </c>
      <c r="AQ1" s="22" t="s">
        <v>1133</v>
      </c>
      <c r="AR1" s="22" t="s">
        <v>1134</v>
      </c>
      <c r="AS1" s="22" t="s">
        <v>18</v>
      </c>
      <c r="AT1" s="22" t="s">
        <v>20</v>
      </c>
      <c r="AU1" s="22" t="s">
        <v>123</v>
      </c>
      <c r="AV1" s="22" t="s">
        <v>21</v>
      </c>
      <c r="AW1" s="22" t="s">
        <v>124</v>
      </c>
      <c r="AX1" s="22" t="s">
        <v>794</v>
      </c>
      <c r="AY1" s="22" t="s">
        <v>22</v>
      </c>
      <c r="AZ1" s="164" t="s">
        <v>24</v>
      </c>
      <c r="BA1" s="164" t="s">
        <v>25</v>
      </c>
    </row>
    <row r="2" spans="1:53">
      <c r="A2" s="2" t="s">
        <v>26</v>
      </c>
      <c r="B2" s="2">
        <v>378</v>
      </c>
      <c r="C2" s="23" t="s">
        <v>1276</v>
      </c>
      <c r="D2" s="23" t="s">
        <v>34</v>
      </c>
      <c r="E2" s="23" t="s">
        <v>1277</v>
      </c>
      <c r="F2" s="23" t="s">
        <v>1278</v>
      </c>
      <c r="G2" s="23" t="s">
        <v>1005</v>
      </c>
      <c r="H2" s="2" t="s">
        <v>771</v>
      </c>
      <c r="I2" s="21" t="s">
        <v>31</v>
      </c>
      <c r="J2" s="21" t="s">
        <v>31</v>
      </c>
      <c r="K2" s="23" t="s">
        <v>440</v>
      </c>
      <c r="L2" s="23" t="s">
        <v>98</v>
      </c>
      <c r="M2" s="23" t="s">
        <v>98</v>
      </c>
      <c r="N2" s="23" t="s">
        <v>1276</v>
      </c>
      <c r="O2" s="23" t="s">
        <v>1279</v>
      </c>
      <c r="P2" s="23" t="s">
        <v>1280</v>
      </c>
      <c r="Q2" s="23" t="s">
        <v>274</v>
      </c>
      <c r="R2" s="23" t="s">
        <v>368</v>
      </c>
      <c r="S2" s="21" t="s">
        <v>35</v>
      </c>
      <c r="T2" s="154">
        <v>0.7</v>
      </c>
      <c r="U2" s="23" t="s">
        <v>793</v>
      </c>
      <c r="V2" s="168">
        <v>6.6578999999999999E-2</v>
      </c>
      <c r="W2" s="23" t="s">
        <v>717</v>
      </c>
      <c r="X2" s="23" t="s">
        <v>869</v>
      </c>
      <c r="Y2" s="173">
        <v>6.6578999999999997</v>
      </c>
      <c r="Z2" s="170">
        <v>7.127E-2</v>
      </c>
      <c r="AA2" s="23" t="s">
        <v>1281</v>
      </c>
      <c r="AB2" s="21" t="s">
        <v>373</v>
      </c>
      <c r="AC2" s="23" t="s">
        <v>711</v>
      </c>
      <c r="AD2" s="173">
        <v>129056</v>
      </c>
      <c r="AE2" s="173">
        <v>0.5</v>
      </c>
      <c r="AF2" s="23" t="s">
        <v>1282</v>
      </c>
      <c r="AG2" s="23" t="s">
        <v>98</v>
      </c>
      <c r="AH2" s="23" t="s">
        <v>750</v>
      </c>
      <c r="AI2" s="2" t="s">
        <v>1283</v>
      </c>
      <c r="AJ2" s="2" t="s">
        <v>300</v>
      </c>
      <c r="AK2" s="23" t="s">
        <v>857</v>
      </c>
      <c r="AL2" s="23" t="s">
        <v>1284</v>
      </c>
      <c r="AM2" s="23" t="s">
        <v>860</v>
      </c>
      <c r="AN2" s="2" t="s">
        <v>1282</v>
      </c>
      <c r="AO2" s="2" t="s">
        <v>1282</v>
      </c>
      <c r="AQ2" s="152">
        <v>967970.81</v>
      </c>
      <c r="AR2" s="154">
        <v>100.15</v>
      </c>
      <c r="AS2" s="154">
        <v>1</v>
      </c>
      <c r="AT2" s="154">
        <v>969.423</v>
      </c>
      <c r="AU2" s="158">
        <v>969.423</v>
      </c>
      <c r="AV2" s="30"/>
      <c r="AW2" s="30"/>
      <c r="AX2" s="21" t="s">
        <v>98</v>
      </c>
      <c r="AY2" s="23" t="s">
        <v>37</v>
      </c>
      <c r="AZ2" s="170">
        <v>7.2030293657108696E-2</v>
      </c>
      <c r="BA2" s="170">
        <v>1.5119926239642999E-3</v>
      </c>
    </row>
    <row r="3" spans="1:53">
      <c r="A3" s="2" t="s">
        <v>26</v>
      </c>
      <c r="B3" s="2">
        <v>378</v>
      </c>
      <c r="C3" s="23" t="s">
        <v>1285</v>
      </c>
      <c r="D3" s="23" t="s">
        <v>1286</v>
      </c>
      <c r="E3" s="23" t="s">
        <v>1287</v>
      </c>
      <c r="F3" s="23" t="s">
        <v>1288</v>
      </c>
      <c r="G3" s="23" t="s">
        <v>1005</v>
      </c>
      <c r="H3" s="2" t="s">
        <v>760</v>
      </c>
      <c r="I3" s="21" t="s">
        <v>31</v>
      </c>
      <c r="J3" s="21" t="s">
        <v>31</v>
      </c>
      <c r="K3" s="23" t="s">
        <v>408</v>
      </c>
      <c r="L3" s="23" t="s">
        <v>98</v>
      </c>
      <c r="M3" s="23" t="s">
        <v>300</v>
      </c>
      <c r="N3" s="23" t="s">
        <v>1289</v>
      </c>
      <c r="O3" s="23" t="s">
        <v>1290</v>
      </c>
      <c r="P3" s="23" t="s">
        <v>1291</v>
      </c>
      <c r="Q3" s="23" t="s">
        <v>374</v>
      </c>
      <c r="R3" s="23" t="s">
        <v>368</v>
      </c>
      <c r="S3" s="21" t="s">
        <v>35</v>
      </c>
      <c r="T3" s="154">
        <v>0.38</v>
      </c>
      <c r="U3" s="23" t="s">
        <v>792</v>
      </c>
      <c r="V3" s="168">
        <v>7.2499999999999995E-2</v>
      </c>
      <c r="W3" s="23" t="s">
        <v>717</v>
      </c>
      <c r="X3" s="23" t="s">
        <v>875</v>
      </c>
      <c r="Y3" s="173">
        <v>7.25</v>
      </c>
      <c r="Z3" s="170">
        <v>7.0440000000000003E-2</v>
      </c>
      <c r="AA3" s="23" t="s">
        <v>1292</v>
      </c>
      <c r="AB3" s="21" t="s">
        <v>373</v>
      </c>
      <c r="AC3" s="23" t="s">
        <v>1293</v>
      </c>
      <c r="AD3" s="173">
        <v>73864</v>
      </c>
      <c r="AE3" s="173">
        <v>0.88</v>
      </c>
      <c r="AF3" s="23" t="s">
        <v>1294</v>
      </c>
      <c r="AG3" s="23" t="s">
        <v>98</v>
      </c>
      <c r="AH3" s="23" t="s">
        <v>746</v>
      </c>
      <c r="AI3" s="2" t="s">
        <v>1295</v>
      </c>
      <c r="AJ3" s="2" t="s">
        <v>300</v>
      </c>
      <c r="AK3" s="23" t="s">
        <v>857</v>
      </c>
      <c r="AL3" s="23" t="s">
        <v>1284</v>
      </c>
      <c r="AM3" s="23" t="s">
        <v>860</v>
      </c>
      <c r="AN3" s="2" t="s">
        <v>1294</v>
      </c>
      <c r="AO3" s="2" t="s">
        <v>1294</v>
      </c>
      <c r="AQ3" s="152">
        <v>3500000</v>
      </c>
      <c r="AR3" s="154">
        <v>90</v>
      </c>
      <c r="AS3" s="154">
        <v>1</v>
      </c>
      <c r="AT3" s="154">
        <v>3150</v>
      </c>
      <c r="AU3" s="154">
        <v>3150</v>
      </c>
      <c r="AV3" s="23"/>
      <c r="AW3" s="23"/>
      <c r="AX3" s="21" t="s">
        <v>300</v>
      </c>
      <c r="AY3" s="23" t="s">
        <v>37</v>
      </c>
      <c r="AZ3" s="170">
        <v>0.23405209050926201</v>
      </c>
      <c r="BA3" s="170">
        <v>4.91300280071124E-3</v>
      </c>
    </row>
    <row r="4" spans="1:53">
      <c r="A4" s="2" t="s">
        <v>26</v>
      </c>
      <c r="B4" s="2">
        <v>378</v>
      </c>
      <c r="C4" s="23" t="s">
        <v>1296</v>
      </c>
      <c r="D4" s="23" t="s">
        <v>1286</v>
      </c>
      <c r="E4" s="23" t="s">
        <v>1297</v>
      </c>
      <c r="F4" s="23" t="s">
        <v>1298</v>
      </c>
      <c r="G4" s="23" t="s">
        <v>1005</v>
      </c>
      <c r="H4" s="2" t="s">
        <v>778</v>
      </c>
      <c r="I4" s="21" t="s">
        <v>31</v>
      </c>
      <c r="J4" s="21" t="s">
        <v>31</v>
      </c>
      <c r="K4" s="23" t="s">
        <v>439</v>
      </c>
      <c r="L4" s="23" t="s">
        <v>98</v>
      </c>
      <c r="M4" s="23" t="s">
        <v>300</v>
      </c>
      <c r="N4" s="23" t="s">
        <v>1299</v>
      </c>
      <c r="O4" s="23" t="s">
        <v>1300</v>
      </c>
      <c r="P4" s="23" t="s">
        <v>1301</v>
      </c>
      <c r="Q4" s="23" t="s">
        <v>376</v>
      </c>
      <c r="R4" s="23" t="s">
        <v>368</v>
      </c>
      <c r="S4" s="21" t="s">
        <v>35</v>
      </c>
      <c r="T4" s="154">
        <v>2</v>
      </c>
      <c r="U4" s="23" t="s">
        <v>1302</v>
      </c>
      <c r="V4" s="168">
        <v>4.5865000000000003E-2</v>
      </c>
      <c r="W4" s="23" t="s">
        <v>717</v>
      </c>
      <c r="X4" s="23" t="s">
        <v>869</v>
      </c>
      <c r="Y4" s="173">
        <v>8.6499999999999994E-2</v>
      </c>
      <c r="Z4" s="170">
        <v>0</v>
      </c>
      <c r="AA4" s="23" t="s">
        <v>1303</v>
      </c>
      <c r="AB4" s="21" t="s">
        <v>373</v>
      </c>
      <c r="AC4" s="23" t="s">
        <v>743</v>
      </c>
      <c r="AD4" s="173">
        <v>817674</v>
      </c>
      <c r="AE4" s="173">
        <v>0.43</v>
      </c>
      <c r="AF4" s="23" t="s">
        <v>1304</v>
      </c>
      <c r="AG4" s="23" t="s">
        <v>300</v>
      </c>
      <c r="AH4" s="23" t="s">
        <v>746</v>
      </c>
      <c r="AI4" s="2" t="s">
        <v>1305</v>
      </c>
      <c r="AJ4" s="2" t="s">
        <v>300</v>
      </c>
      <c r="AK4" s="23" t="s">
        <v>857</v>
      </c>
      <c r="AL4" s="23" t="s">
        <v>1284</v>
      </c>
      <c r="AM4" s="23" t="s">
        <v>860</v>
      </c>
      <c r="AN4" s="2" t="s">
        <v>1304</v>
      </c>
      <c r="AO4" s="2" t="s">
        <v>1306</v>
      </c>
      <c r="AQ4" s="152">
        <v>1800000</v>
      </c>
      <c r="AR4" s="154">
        <v>100</v>
      </c>
      <c r="AS4" s="154">
        <v>1</v>
      </c>
      <c r="AT4" s="154">
        <v>1800</v>
      </c>
      <c r="AU4" s="158">
        <v>1800</v>
      </c>
      <c r="AV4" s="30"/>
      <c r="AW4" s="30"/>
      <c r="AX4" s="21" t="s">
        <v>98</v>
      </c>
      <c r="AY4" s="23" t="s">
        <v>37</v>
      </c>
      <c r="AZ4" s="170">
        <v>0.13374405171957801</v>
      </c>
      <c r="BA4" s="170">
        <v>2.8074301718349999E-3</v>
      </c>
    </row>
    <row r="5" spans="1:53">
      <c r="A5" s="2" t="s">
        <v>26</v>
      </c>
      <c r="B5" s="2">
        <v>378</v>
      </c>
      <c r="C5" s="23" t="s">
        <v>1307</v>
      </c>
      <c r="D5" s="23" t="s">
        <v>34</v>
      </c>
      <c r="E5" s="23" t="s">
        <v>1308</v>
      </c>
      <c r="F5" s="23" t="s">
        <v>1309</v>
      </c>
      <c r="G5" s="23" t="s">
        <v>1004</v>
      </c>
      <c r="I5" s="21" t="s">
        <v>31</v>
      </c>
      <c r="J5" s="21" t="s">
        <v>31</v>
      </c>
      <c r="K5" s="23" t="s">
        <v>1310</v>
      </c>
      <c r="L5" s="23" t="s">
        <v>98</v>
      </c>
      <c r="M5" s="23" t="s">
        <v>98</v>
      </c>
      <c r="N5" s="23"/>
      <c r="O5" s="23" t="s">
        <v>1311</v>
      </c>
      <c r="P5" s="23" t="s">
        <v>1280</v>
      </c>
      <c r="Q5" s="23" t="s">
        <v>274</v>
      </c>
      <c r="R5" s="23" t="s">
        <v>368</v>
      </c>
      <c r="S5" s="21" t="s">
        <v>35</v>
      </c>
      <c r="T5" s="154">
        <v>1.974</v>
      </c>
      <c r="U5" s="23" t="s">
        <v>1302</v>
      </c>
      <c r="V5" s="168">
        <v>5.9497000000000001E-2</v>
      </c>
      <c r="W5" s="23" t="s">
        <v>720</v>
      </c>
      <c r="X5" s="23" t="s">
        <v>1312</v>
      </c>
      <c r="Y5" s="173">
        <v>5.9497</v>
      </c>
      <c r="Z5" s="170">
        <v>5.2170000000000001E-2</v>
      </c>
      <c r="AA5" s="23" t="s">
        <v>1313</v>
      </c>
      <c r="AB5" s="21" t="s">
        <v>373</v>
      </c>
      <c r="AC5" s="23"/>
      <c r="AD5" s="23"/>
      <c r="AE5" s="23"/>
      <c r="AF5" s="23"/>
      <c r="AG5" s="23" t="s">
        <v>98</v>
      </c>
      <c r="AH5" s="23" t="s">
        <v>750</v>
      </c>
      <c r="AI5" s="2" t="s">
        <v>1314</v>
      </c>
      <c r="AJ5" s="2" t="s">
        <v>98</v>
      </c>
      <c r="AK5" s="23" t="s">
        <v>274</v>
      </c>
      <c r="AL5" s="23" t="s">
        <v>1315</v>
      </c>
      <c r="AM5" s="23" t="s">
        <v>1316</v>
      </c>
      <c r="AN5" s="2" t="s">
        <v>1317</v>
      </c>
      <c r="AO5" s="2" t="s">
        <v>1318</v>
      </c>
      <c r="AQ5" s="152">
        <v>7381502.4800000004</v>
      </c>
      <c r="AR5" s="154">
        <v>102.13500000000001</v>
      </c>
      <c r="AS5" s="154">
        <v>1</v>
      </c>
      <c r="AT5" s="154">
        <v>7539.12</v>
      </c>
      <c r="AU5" s="158">
        <v>7539.12</v>
      </c>
      <c r="AV5" s="30"/>
      <c r="AW5" s="30"/>
      <c r="AX5" s="21" t="s">
        <v>98</v>
      </c>
      <c r="AY5" s="23" t="s">
        <v>37</v>
      </c>
      <c r="AZ5" s="170">
        <v>0.56017356411405095</v>
      </c>
      <c r="BA5" s="170">
        <v>1.1758640067638401E-2</v>
      </c>
    </row>
    <row r="6" spans="1:53">
      <c r="C6" s="23"/>
      <c r="D6" s="23"/>
      <c r="E6" s="23"/>
      <c r="F6" s="23"/>
      <c r="G6" s="23"/>
      <c r="I6" s="21"/>
      <c r="J6" s="21"/>
      <c r="K6" s="23"/>
      <c r="L6" s="23"/>
      <c r="M6" s="23"/>
      <c r="N6" s="23"/>
      <c r="O6" s="23"/>
      <c r="P6" s="23"/>
      <c r="Q6" s="23"/>
      <c r="R6" s="23"/>
      <c r="S6" s="21"/>
      <c r="T6" s="23"/>
      <c r="U6" s="23"/>
      <c r="V6" s="150"/>
      <c r="W6" s="23"/>
      <c r="X6" s="23"/>
      <c r="Y6" s="23"/>
      <c r="Z6" s="23"/>
      <c r="AA6" s="23"/>
      <c r="AB6" s="21"/>
      <c r="AC6" s="23"/>
      <c r="AD6" s="23"/>
      <c r="AE6" s="23"/>
      <c r="AF6" s="23"/>
      <c r="AG6" s="23"/>
      <c r="AH6" s="23"/>
      <c r="AK6" s="23"/>
      <c r="AL6" s="23"/>
      <c r="AM6" s="23"/>
      <c r="AR6" s="23"/>
      <c r="AS6" s="23"/>
      <c r="AT6" s="23"/>
      <c r="AU6" s="30"/>
      <c r="AV6" s="30"/>
      <c r="AW6" s="30"/>
      <c r="AX6" s="21"/>
      <c r="AY6" s="23"/>
      <c r="AZ6" s="23"/>
      <c r="BA6" s="23"/>
    </row>
    <row r="7" spans="1:53">
      <c r="C7" s="23"/>
      <c r="D7" s="23"/>
      <c r="E7" s="23"/>
      <c r="F7" s="23"/>
      <c r="G7" s="23"/>
      <c r="I7" s="21"/>
      <c r="J7" s="21"/>
      <c r="K7" s="23"/>
      <c r="L7" s="23"/>
      <c r="M7" s="23"/>
      <c r="N7" s="23"/>
      <c r="O7" s="23"/>
      <c r="P7" s="23"/>
      <c r="Q7" s="23"/>
      <c r="R7" s="23"/>
      <c r="S7" s="21"/>
      <c r="T7" s="23"/>
      <c r="U7" s="23"/>
      <c r="V7" s="150"/>
      <c r="W7" s="23"/>
      <c r="X7" s="23"/>
      <c r="Y7" s="23"/>
      <c r="Z7" s="23"/>
      <c r="AA7" s="23"/>
      <c r="AB7" s="21"/>
      <c r="AC7" s="23"/>
      <c r="AD7" s="23"/>
      <c r="AE7" s="23"/>
      <c r="AF7" s="23"/>
      <c r="AG7" s="23"/>
      <c r="AH7" s="23"/>
      <c r="AK7" s="23"/>
      <c r="AL7" s="23"/>
      <c r="AM7" s="23"/>
      <c r="AR7" s="23"/>
      <c r="AS7" s="23"/>
      <c r="AT7" s="23"/>
      <c r="AU7" s="30"/>
      <c r="AV7" s="30"/>
      <c r="AW7" s="30"/>
      <c r="AX7" s="21"/>
      <c r="AY7" s="23"/>
      <c r="AZ7" s="23"/>
      <c r="BA7" s="23"/>
    </row>
    <row r="8" spans="1:53">
      <c r="C8" s="23"/>
      <c r="D8" s="23"/>
      <c r="E8" s="23"/>
      <c r="F8" s="23"/>
      <c r="G8" s="23"/>
      <c r="I8" s="21"/>
      <c r="J8" s="21"/>
      <c r="K8" s="23"/>
      <c r="L8" s="23"/>
      <c r="M8" s="23"/>
      <c r="N8" s="23"/>
      <c r="O8" s="23"/>
      <c r="P8" s="23"/>
      <c r="Q8" s="23"/>
      <c r="R8" s="23"/>
      <c r="S8" s="21"/>
      <c r="T8" s="23"/>
      <c r="U8" s="23"/>
      <c r="V8" s="150"/>
      <c r="W8" s="23"/>
      <c r="X8" s="23"/>
      <c r="Y8" s="23"/>
      <c r="Z8" s="23"/>
      <c r="AA8" s="23"/>
      <c r="AB8" s="21"/>
      <c r="AC8" s="23"/>
      <c r="AD8" s="23"/>
      <c r="AE8" s="23"/>
      <c r="AF8" s="23"/>
      <c r="AG8" s="23"/>
      <c r="AH8" s="23"/>
      <c r="AK8" s="23"/>
      <c r="AL8" s="23"/>
      <c r="AM8" s="23"/>
      <c r="AR8" s="23"/>
      <c r="AS8" s="23"/>
      <c r="AT8" s="23"/>
      <c r="AU8" s="23"/>
      <c r="AV8" s="23"/>
      <c r="AW8" s="23"/>
      <c r="AX8" s="21"/>
      <c r="AY8" s="23"/>
      <c r="AZ8" s="23"/>
      <c r="BA8" s="23"/>
    </row>
    <row r="9" spans="1:53">
      <c r="C9" s="23"/>
      <c r="D9" s="23"/>
      <c r="E9" s="23"/>
      <c r="F9" s="23"/>
      <c r="G9" s="23"/>
      <c r="I9" s="21"/>
      <c r="J9" s="21"/>
      <c r="K9" s="23"/>
      <c r="L9" s="23"/>
      <c r="M9" s="23"/>
      <c r="N9" s="23"/>
      <c r="O9" s="23"/>
      <c r="P9" s="23"/>
      <c r="Q9" s="23"/>
      <c r="R9" s="23"/>
      <c r="S9" s="21"/>
      <c r="T9" s="23"/>
      <c r="U9" s="23"/>
      <c r="V9" s="150"/>
      <c r="W9" s="23"/>
      <c r="X9" s="23"/>
      <c r="Y9" s="23"/>
      <c r="Z9" s="23"/>
      <c r="AA9" s="23"/>
      <c r="AB9" s="21"/>
      <c r="AC9" s="23"/>
      <c r="AD9" s="23"/>
      <c r="AE9" s="23"/>
      <c r="AF9" s="23"/>
      <c r="AG9" s="23"/>
      <c r="AH9" s="23"/>
      <c r="AK9" s="23"/>
      <c r="AL9" s="23"/>
      <c r="AM9" s="23"/>
      <c r="AR9" s="23"/>
      <c r="AS9" s="23"/>
      <c r="AT9" s="23"/>
      <c r="AU9" s="30"/>
      <c r="AV9" s="30"/>
      <c r="AW9" s="30"/>
      <c r="AX9" s="21"/>
      <c r="AY9" s="23"/>
      <c r="AZ9" s="23"/>
      <c r="BA9" s="23"/>
    </row>
    <row r="10" spans="1:53">
      <c r="C10" s="23"/>
      <c r="D10" s="23"/>
      <c r="E10" s="23"/>
      <c r="F10" s="23"/>
      <c r="G10" s="23"/>
      <c r="I10" s="21"/>
      <c r="J10" s="21"/>
      <c r="K10" s="23"/>
      <c r="L10" s="23"/>
      <c r="M10" s="23"/>
      <c r="N10" s="23"/>
      <c r="O10" s="23"/>
      <c r="P10" s="23"/>
      <c r="Q10" s="23"/>
      <c r="R10" s="23"/>
      <c r="S10" s="21"/>
      <c r="T10" s="23"/>
      <c r="U10" s="23"/>
      <c r="V10" s="150"/>
      <c r="W10" s="23"/>
      <c r="X10" s="23"/>
      <c r="Y10" s="23"/>
      <c r="Z10" s="23"/>
      <c r="AA10" s="23"/>
      <c r="AB10" s="21"/>
      <c r="AC10" s="23"/>
      <c r="AD10" s="23"/>
      <c r="AE10" s="23"/>
      <c r="AF10" s="23"/>
      <c r="AG10" s="23"/>
      <c r="AH10" s="23"/>
      <c r="AK10" s="23"/>
      <c r="AL10" s="23"/>
      <c r="AM10" s="23"/>
      <c r="AR10" s="23"/>
      <c r="AS10" s="23"/>
      <c r="AT10" s="23"/>
      <c r="AU10" s="23"/>
      <c r="AV10" s="23"/>
      <c r="AW10" s="23"/>
      <c r="AX10" s="21"/>
      <c r="AY10" s="23"/>
      <c r="AZ10" s="23"/>
      <c r="BA10" s="23"/>
    </row>
    <row r="11" spans="1:53">
      <c r="C11" s="23"/>
      <c r="D11" s="23"/>
      <c r="E11" s="23"/>
      <c r="F11" s="23"/>
      <c r="G11" s="23"/>
      <c r="I11" s="21"/>
      <c r="J11" s="21"/>
      <c r="K11" s="23"/>
      <c r="L11" s="23"/>
      <c r="M11" s="23"/>
      <c r="N11" s="23"/>
      <c r="O11" s="23"/>
      <c r="P11" s="23"/>
      <c r="Q11" s="23"/>
      <c r="R11" s="23"/>
      <c r="S11" s="21"/>
      <c r="T11" s="23"/>
      <c r="U11" s="23"/>
      <c r="V11" s="150"/>
      <c r="W11" s="23"/>
      <c r="X11" s="23"/>
      <c r="Y11" s="23"/>
      <c r="Z11" s="23"/>
      <c r="AA11" s="23"/>
      <c r="AB11" s="21"/>
      <c r="AC11" s="23"/>
      <c r="AD11" s="23"/>
      <c r="AE11" s="23"/>
      <c r="AF11" s="23"/>
      <c r="AG11" s="23"/>
      <c r="AH11" s="23"/>
      <c r="AK11" s="23"/>
      <c r="AL11" s="23"/>
      <c r="AM11" s="23"/>
      <c r="AR11" s="23"/>
      <c r="AS11" s="23"/>
      <c r="AT11" s="23"/>
      <c r="AU11" s="23"/>
      <c r="AV11" s="23"/>
      <c r="AW11" s="23"/>
      <c r="AX11" s="21"/>
      <c r="AY11" s="23"/>
      <c r="AZ11" s="23"/>
      <c r="BA11" s="23"/>
    </row>
    <row r="12" spans="1:53">
      <c r="C12" s="23"/>
      <c r="D12" s="23"/>
      <c r="E12" s="23"/>
      <c r="F12" s="23"/>
      <c r="G12" s="23"/>
      <c r="I12" s="21"/>
      <c r="J12" s="21"/>
      <c r="K12" s="23"/>
      <c r="L12" s="23"/>
      <c r="M12" s="23"/>
      <c r="N12" s="23"/>
      <c r="O12" s="23"/>
      <c r="P12" s="23"/>
      <c r="Q12" s="23"/>
      <c r="R12" s="23"/>
      <c r="S12" s="21"/>
      <c r="T12" s="23"/>
      <c r="U12" s="23"/>
      <c r="V12" s="150"/>
      <c r="W12" s="23"/>
      <c r="X12" s="23"/>
      <c r="Y12" s="23"/>
      <c r="Z12" s="23"/>
      <c r="AA12" s="23"/>
      <c r="AB12" s="21"/>
      <c r="AC12" s="23"/>
      <c r="AD12" s="23"/>
      <c r="AE12" s="23"/>
      <c r="AF12" s="23"/>
      <c r="AG12" s="23"/>
      <c r="AH12" s="23"/>
      <c r="AK12" s="23"/>
      <c r="AL12" s="23"/>
      <c r="AM12" s="23"/>
      <c r="AR12" s="23"/>
      <c r="AS12" s="23"/>
      <c r="AT12" s="23"/>
      <c r="AU12" s="23"/>
      <c r="AV12" s="23"/>
      <c r="AW12" s="23"/>
      <c r="AX12" s="21"/>
      <c r="AY12" s="23"/>
      <c r="AZ12" s="23"/>
      <c r="BA12" s="23"/>
    </row>
    <row r="13" spans="1:53">
      <c r="C13" s="23"/>
      <c r="D13" s="23"/>
      <c r="E13" s="23"/>
      <c r="F13" s="23"/>
      <c r="G13" s="23"/>
      <c r="I13" s="21"/>
      <c r="J13" s="21"/>
      <c r="K13" s="23"/>
      <c r="L13" s="23"/>
      <c r="M13" s="23"/>
      <c r="N13" s="23"/>
      <c r="O13" s="23"/>
      <c r="P13" s="23"/>
      <c r="Q13" s="23"/>
      <c r="R13" s="23"/>
      <c r="S13" s="21"/>
      <c r="T13" s="23"/>
      <c r="U13" s="23"/>
      <c r="V13" s="150"/>
      <c r="W13" s="23"/>
      <c r="X13" s="23"/>
      <c r="Y13" s="23"/>
      <c r="Z13" s="23"/>
      <c r="AA13" s="23"/>
      <c r="AB13" s="21"/>
      <c r="AC13" s="23"/>
      <c r="AD13" s="23"/>
      <c r="AE13" s="23"/>
      <c r="AF13" s="23"/>
      <c r="AG13" s="23"/>
      <c r="AH13" s="23"/>
      <c r="AK13" s="23"/>
      <c r="AL13" s="23"/>
      <c r="AM13" s="23"/>
      <c r="AR13" s="23"/>
      <c r="AS13" s="23"/>
      <c r="AT13" s="23"/>
      <c r="AU13" s="23"/>
      <c r="AV13" s="23"/>
      <c r="AW13" s="23"/>
      <c r="AX13" s="21"/>
      <c r="AY13" s="23"/>
      <c r="AZ13" s="23"/>
      <c r="BA13" s="23"/>
    </row>
    <row r="14" spans="1:53">
      <c r="C14" s="23"/>
      <c r="D14" s="23"/>
      <c r="E14" s="23"/>
      <c r="F14" s="23"/>
      <c r="G14" s="23"/>
      <c r="I14" s="21"/>
      <c r="J14" s="21"/>
      <c r="K14" s="23"/>
      <c r="L14" s="23"/>
      <c r="M14" s="23"/>
      <c r="N14" s="23"/>
      <c r="O14" s="23"/>
      <c r="P14" s="23"/>
      <c r="Q14" s="23"/>
      <c r="R14" s="23"/>
      <c r="S14" s="21"/>
      <c r="T14" s="23"/>
      <c r="U14" s="23"/>
      <c r="V14" s="150"/>
      <c r="W14" s="23"/>
      <c r="X14" s="23"/>
      <c r="Y14" s="23"/>
      <c r="Z14" s="23"/>
      <c r="AA14" s="23"/>
      <c r="AB14" s="21"/>
      <c r="AC14" s="23"/>
      <c r="AD14" s="23"/>
      <c r="AE14" s="23"/>
      <c r="AF14" s="23"/>
      <c r="AG14" s="23"/>
      <c r="AH14" s="23"/>
      <c r="AK14" s="23"/>
      <c r="AL14" s="23"/>
      <c r="AM14" s="23"/>
      <c r="AR14" s="23"/>
      <c r="AS14" s="23"/>
      <c r="AT14" s="23"/>
      <c r="AU14" s="23"/>
      <c r="AV14" s="23"/>
      <c r="AW14" s="23"/>
      <c r="AX14" s="21"/>
      <c r="AY14" s="23"/>
      <c r="AZ14" s="23"/>
      <c r="BA14" s="23"/>
    </row>
    <row r="15" spans="1:53">
      <c r="C15" s="23"/>
      <c r="D15" s="23"/>
      <c r="E15" s="23"/>
      <c r="F15" s="23"/>
      <c r="G15" s="23"/>
      <c r="I15" s="21"/>
      <c r="J15" s="21"/>
      <c r="K15" s="23"/>
      <c r="L15" s="23"/>
      <c r="M15" s="23"/>
      <c r="N15" s="23"/>
      <c r="O15" s="23"/>
      <c r="P15" s="23"/>
      <c r="Q15" s="23"/>
      <c r="R15" s="23"/>
      <c r="S15" s="21"/>
      <c r="T15" s="23"/>
      <c r="U15" s="23"/>
      <c r="V15" s="150"/>
      <c r="W15" s="23"/>
      <c r="X15" s="23"/>
      <c r="Y15" s="23"/>
      <c r="Z15" s="23"/>
      <c r="AA15" s="23"/>
      <c r="AB15" s="21"/>
      <c r="AC15" s="23"/>
      <c r="AD15" s="23"/>
      <c r="AE15" s="23"/>
      <c r="AF15" s="23"/>
      <c r="AG15" s="23"/>
      <c r="AH15" s="23"/>
      <c r="AK15" s="23"/>
      <c r="AL15" s="23"/>
      <c r="AM15" s="23"/>
      <c r="AR15" s="23"/>
      <c r="AS15" s="23"/>
      <c r="AT15" s="23"/>
      <c r="AU15" s="23"/>
      <c r="AV15" s="23"/>
      <c r="AW15" s="23"/>
      <c r="AX15" s="21"/>
      <c r="AY15" s="23"/>
      <c r="AZ15" s="23"/>
      <c r="BA15" s="23"/>
    </row>
    <row r="16" spans="1:53">
      <c r="C16" s="23"/>
      <c r="D16" s="23"/>
      <c r="E16" s="23"/>
      <c r="F16" s="23"/>
      <c r="G16" s="23"/>
      <c r="I16" s="21"/>
      <c r="J16" s="21"/>
      <c r="K16" s="23"/>
      <c r="L16" s="23"/>
      <c r="M16" s="23"/>
      <c r="N16" s="23"/>
      <c r="O16" s="23"/>
      <c r="P16" s="23"/>
      <c r="Q16" s="23"/>
      <c r="R16" s="23"/>
      <c r="S16" s="21"/>
      <c r="T16" s="23"/>
      <c r="U16" s="23"/>
      <c r="V16" s="150"/>
      <c r="W16" s="23"/>
      <c r="X16" s="23"/>
      <c r="Y16" s="23"/>
      <c r="Z16" s="23"/>
      <c r="AA16" s="23"/>
      <c r="AB16" s="21"/>
      <c r="AC16" s="23"/>
      <c r="AD16" s="23"/>
      <c r="AE16" s="23"/>
      <c r="AF16" s="23"/>
      <c r="AG16" s="23"/>
      <c r="AH16" s="23"/>
      <c r="AK16" s="23"/>
      <c r="AL16" s="23"/>
      <c r="AM16" s="23"/>
      <c r="AR16" s="23"/>
      <c r="AS16" s="23"/>
      <c r="AT16" s="23"/>
      <c r="AU16" s="23"/>
      <c r="AV16" s="23"/>
      <c r="AW16" s="23"/>
      <c r="AX16" s="21"/>
      <c r="AY16" s="23"/>
      <c r="AZ16" s="23"/>
      <c r="BA16" s="23"/>
    </row>
    <row r="17" spans="3:53">
      <c r="C17" s="23"/>
      <c r="D17" s="23"/>
      <c r="E17" s="23"/>
      <c r="F17" s="23"/>
      <c r="G17" s="23"/>
      <c r="I17" s="21"/>
      <c r="J17" s="21"/>
      <c r="K17" s="23"/>
      <c r="L17" s="23"/>
      <c r="M17" s="23"/>
      <c r="N17" s="23"/>
      <c r="O17" s="23"/>
      <c r="P17" s="23"/>
      <c r="Q17" s="23"/>
      <c r="R17" s="23"/>
      <c r="S17" s="21"/>
      <c r="T17" s="23"/>
      <c r="U17" s="23"/>
      <c r="V17" s="150"/>
      <c r="W17" s="23"/>
      <c r="X17" s="23"/>
      <c r="Y17" s="23"/>
      <c r="Z17" s="23"/>
      <c r="AA17" s="23"/>
      <c r="AB17" s="21"/>
      <c r="AC17" s="23"/>
      <c r="AD17" s="23"/>
      <c r="AE17" s="23"/>
      <c r="AF17" s="23"/>
      <c r="AG17" s="23"/>
      <c r="AH17" s="23"/>
      <c r="AK17" s="23"/>
      <c r="AL17" s="23"/>
      <c r="AM17" s="23"/>
      <c r="AR17" s="23"/>
      <c r="AS17" s="23"/>
      <c r="AT17" s="23"/>
      <c r="AU17" s="23"/>
      <c r="AV17" s="23"/>
      <c r="AW17" s="23"/>
      <c r="AX17" s="21"/>
      <c r="AY17" s="23"/>
      <c r="AZ17" s="23"/>
      <c r="BA17" s="23"/>
    </row>
    <row r="18" spans="3:53">
      <c r="C18" s="23"/>
      <c r="D18" s="23"/>
      <c r="E18" s="23"/>
      <c r="F18" s="23"/>
      <c r="G18" s="23"/>
      <c r="I18" s="21"/>
      <c r="J18" s="21"/>
      <c r="K18" s="23"/>
      <c r="L18" s="23"/>
      <c r="M18" s="23"/>
      <c r="N18" s="23"/>
      <c r="O18" s="23"/>
      <c r="P18" s="23"/>
      <c r="Q18" s="23"/>
      <c r="R18" s="23"/>
      <c r="S18" s="21"/>
      <c r="T18" s="23"/>
      <c r="U18" s="23"/>
      <c r="V18" s="150"/>
      <c r="W18" s="23"/>
      <c r="X18" s="23"/>
      <c r="Y18" s="23"/>
      <c r="Z18" s="23"/>
      <c r="AA18" s="23"/>
      <c r="AB18" s="21"/>
      <c r="AC18" s="23"/>
      <c r="AD18" s="23"/>
      <c r="AE18" s="23"/>
      <c r="AF18" s="23"/>
      <c r="AG18" s="23"/>
      <c r="AH18" s="23"/>
      <c r="AK18" s="23"/>
      <c r="AL18" s="23"/>
      <c r="AM18" s="23"/>
      <c r="AR18" s="23"/>
      <c r="AS18" s="23"/>
      <c r="AT18" s="23"/>
      <c r="AU18" s="23"/>
      <c r="AV18" s="23"/>
      <c r="AW18" s="23"/>
      <c r="AX18" s="21"/>
      <c r="AY18" s="23"/>
      <c r="AZ18" s="23"/>
      <c r="BA18" s="23"/>
    </row>
    <row r="19" spans="3:53">
      <c r="C19" s="23"/>
      <c r="D19" s="23"/>
      <c r="E19" s="23"/>
      <c r="F19" s="23"/>
      <c r="G19" s="23"/>
      <c r="I19" s="21"/>
      <c r="J19" s="21"/>
      <c r="K19" s="23"/>
      <c r="L19" s="23"/>
      <c r="M19" s="23"/>
      <c r="N19" s="23"/>
      <c r="O19" s="23"/>
      <c r="P19" s="23"/>
      <c r="Q19" s="23"/>
      <c r="R19" s="23"/>
      <c r="S19" s="21"/>
      <c r="T19" s="23"/>
      <c r="U19" s="23"/>
      <c r="V19" s="150"/>
      <c r="W19" s="23"/>
      <c r="X19" s="23"/>
      <c r="Y19" s="23"/>
      <c r="Z19" s="23"/>
      <c r="AA19" s="23"/>
      <c r="AB19" s="21"/>
      <c r="AC19" s="23"/>
      <c r="AD19" s="23"/>
      <c r="AE19" s="23"/>
      <c r="AF19" s="23"/>
      <c r="AG19" s="23"/>
      <c r="AH19" s="23"/>
      <c r="AK19" s="23"/>
      <c r="AL19" s="23"/>
      <c r="AM19" s="23"/>
      <c r="AR19" s="23"/>
      <c r="AS19" s="23"/>
      <c r="AT19" s="23"/>
      <c r="AU19" s="23"/>
      <c r="AV19" s="23"/>
      <c r="AW19" s="23"/>
      <c r="AX19" s="21"/>
      <c r="AY19" s="23"/>
      <c r="AZ19" s="23"/>
      <c r="BA19" s="23"/>
    </row>
    <row r="20" spans="3:53">
      <c r="D20" s="23"/>
      <c r="G20" s="23"/>
      <c r="I20" s="21"/>
      <c r="J20" s="21"/>
      <c r="K20" s="23"/>
      <c r="L20" s="23"/>
      <c r="M20" s="23"/>
      <c r="Q20" s="23"/>
      <c r="R20" s="23"/>
      <c r="S20" s="21"/>
      <c r="U20" s="23"/>
      <c r="W20" s="23"/>
      <c r="X20" s="23"/>
      <c r="AB20" s="21"/>
      <c r="AC20" s="23"/>
      <c r="AG20" s="23"/>
      <c r="AH20" s="23"/>
      <c r="AK20" s="23"/>
      <c r="AM20" s="23"/>
      <c r="AX20" s="21"/>
      <c r="AY20" s="23"/>
    </row>
    <row r="21" spans="3:53">
      <c r="D21" s="4"/>
      <c r="S21" s="21"/>
    </row>
    <row r="22" spans="3:53">
      <c r="D22" s="4"/>
      <c r="S22" s="21"/>
    </row>
    <row r="23" spans="3:53">
      <c r="D23" s="4"/>
    </row>
  </sheetData>
  <sheetProtection formatColumns="0"/>
  <customSheetViews>
    <customSheetView guid="{AE318230-F718-49FC-82EB-7CAC3DCD05F1}" showGridLines="0" topLeftCell="S1">
      <selection activeCell="AG2" sqref="AG2"/>
      <pageMargins left="0.7" right="0.7" top="0.75" bottom="0.75" header="0.3" footer="0.3"/>
    </customSheetView>
  </customSheetViews>
  <dataValidations count="21">
    <dataValidation type="list" allowBlank="1" showInputMessage="1" showErrorMessage="1" sqref="K2:K20" xr:uid="{00000000-0002-0000-1700-000000000000}">
      <formula1>Industry_sectors</formula1>
    </dataValidation>
    <dataValidation type="list" allowBlank="1" showInputMessage="1" showErrorMessage="1" sqref="L2:L20" xr:uid="{00000000-0002-0000-1700-000001000000}">
      <formula1>Holding_interest</formula1>
    </dataValidation>
    <dataValidation type="list" allowBlank="1" showInputMessage="1" showErrorMessage="1" sqref="Q2:Q20" xr:uid="{00000000-0002-0000-1700-000002000000}">
      <formula1>Rating_Agency</formula1>
    </dataValidation>
    <dataValidation type="list" allowBlank="1" showInputMessage="1" showErrorMessage="1" sqref="M2:M20" xr:uid="{00000000-0002-0000-1700-000003000000}">
      <formula1>Consortium</formula1>
    </dataValidation>
    <dataValidation type="list" allowBlank="1" showInputMessage="1" showErrorMessage="1" sqref="W2:W20" xr:uid="{00000000-0002-0000-1700-000004000000}">
      <formula1>Linked_Type</formula1>
    </dataValidation>
    <dataValidation type="list" allowBlank="1" showInputMessage="1" showErrorMessage="1" sqref="AC2:AC20" xr:uid="{00000000-0002-0000-1700-000005000000}">
      <formula1>Type_of_Security</formula1>
    </dataValidation>
    <dataValidation type="list" allowBlank="1" showInputMessage="1" showErrorMessage="1" sqref="AM2:AM20" xr:uid="{00000000-0002-0000-1700-000006000000}">
      <formula1>Dependence_Independence</formula1>
    </dataValidation>
    <dataValidation type="list" allowBlank="1" showInputMessage="1" showErrorMessage="1" sqref="J2:J20" xr:uid="{00000000-0002-0000-1700-000007000000}">
      <formula1>Country_list</formula1>
    </dataValidation>
    <dataValidation type="list" allowBlank="1" showInputMessage="1" showErrorMessage="1" sqref="AH2:AH20" xr:uid="{00000000-0002-0000-1700-000008000000}">
      <formula1>Amoritization</formula1>
    </dataValidation>
    <dataValidation type="list" allowBlank="1" showInputMessage="1" showErrorMessage="1" sqref="U2:U20" xr:uid="{00000000-0002-0000-1700-000009000000}">
      <formula1>Type_of_Interest_Rate</formula1>
    </dataValidation>
    <dataValidation type="list" allowBlank="1" showInputMessage="1" showErrorMessage="1" sqref="AK2:AK20" xr:uid="{00000000-0002-0000-1700-00000A000000}">
      <formula1>Valuation_Loans</formula1>
    </dataValidation>
    <dataValidation type="list" allowBlank="1" showInputMessage="1" showErrorMessage="1" sqref="X2:X20" xr:uid="{00000000-0002-0000-1700-00000B000000}">
      <formula1>Underlying_Interest_Rates</formula1>
    </dataValidation>
    <dataValidation type="list" allowBlank="1" showInputMessage="1" showErrorMessage="1" sqref="AB2:AB20" xr:uid="{00000000-0002-0000-1700-00000C000000}">
      <formula1>Subordination_Risk</formula1>
    </dataValidation>
    <dataValidation type="list" allowBlank="1" showInputMessage="1" showErrorMessage="1" sqref="AX2:AX20" xr:uid="{00000000-0002-0000-1700-00000D000000}">
      <formula1>Yes_No_Bad_Debt</formula1>
    </dataValidation>
    <dataValidation type="list" allowBlank="1" showInputMessage="1" showErrorMessage="1" sqref="AG2:AG20" xr:uid="{00000000-0002-0000-1700-00000E000000}">
      <formula1>Recourse_Nonrecourse</formula1>
    </dataValidation>
    <dataValidation type="list" allowBlank="1" showInputMessage="1" showErrorMessage="1" sqref="AJ2:AJ20" xr:uid="{00000000-0002-0000-1700-00000F000000}">
      <formula1>Repayment_Rights</formula1>
    </dataValidation>
    <dataValidation type="list" allowBlank="1" showInputMessage="1" showErrorMessage="1" sqref="D2:D20" xr:uid="{00000000-0002-0000-1700-000010000000}">
      <formula1>issuer_number_loan</formula1>
    </dataValidation>
    <dataValidation type="list" allowBlank="1" showInputMessage="1" showErrorMessage="1" sqref="H2:H20" xr:uid="{00000000-0002-0000-1700-000011000000}">
      <formula1>real_estate_loans</formula1>
    </dataValidation>
    <dataValidation type="list" allowBlank="1" showInputMessage="1" showErrorMessage="1" sqref="I2:I20" xr:uid="{00000000-0002-0000-1700-000012000000}">
      <formula1>israel_abroad</formula1>
    </dataValidation>
    <dataValidation type="list" allowBlank="1" showInputMessage="1" showErrorMessage="1" sqref="AY2:AY20" xr:uid="{00000000-0002-0000-1700-000013000000}">
      <formula1 xml:space="preserve"> In_the_books</formula1>
    </dataValidation>
    <dataValidation type="list" allowBlank="1" showInputMessage="1" showErrorMessage="1" sqref="R2:R20" xr:uid="{00000000-0002-0000-1700-000014000000}">
      <formula1>what_is_rated_loans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700-000015000000}">
          <x14:formula1>
            <xm:f>'אפשרויות בחירה'!$C$970:$C$976</xm:f>
          </x14:formula1>
          <xm:sqref>G2:G20</xm:sqref>
        </x14:dataValidation>
      </x14:dataValidations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AD21"/>
  <sheetViews>
    <sheetView rightToLeft="1" zoomScale="70" zoomScaleNormal="70" workbookViewId="0">
      <selection activeCell="A2" sqref="A2"/>
    </sheetView>
  </sheetViews>
  <sheetFormatPr defaultColWidth="9" defaultRowHeight="14.25"/>
  <cols>
    <col min="1" max="4" width="11.625" style="2" customWidth="1"/>
    <col min="5" max="5" width="11.625" style="4" customWidth="1"/>
    <col min="6" max="16" width="11.625" style="2" customWidth="1"/>
    <col min="17" max="17" width="13.375" style="2" customWidth="1"/>
    <col min="18" max="19" width="11.625" style="2" customWidth="1"/>
    <col min="20" max="20" width="11.625" style="147" customWidth="1"/>
    <col min="21" max="30" width="11.625" style="2" customWidth="1"/>
    <col min="31" max="31" width="9" style="2" customWidth="1"/>
    <col min="32" max="16384" width="9" style="2"/>
  </cols>
  <sheetData>
    <row r="1" spans="1:30" ht="66.75" customHeight="1">
      <c r="A1" s="22" t="s">
        <v>0</v>
      </c>
      <c r="B1" s="22" t="s">
        <v>1</v>
      </c>
      <c r="C1" s="22" t="s">
        <v>2</v>
      </c>
      <c r="D1" s="22" t="s">
        <v>105</v>
      </c>
      <c r="E1" s="22" t="s">
        <v>106</v>
      </c>
      <c r="F1" s="22" t="s">
        <v>3</v>
      </c>
      <c r="G1" s="22" t="s">
        <v>4</v>
      </c>
      <c r="H1" s="22" t="s">
        <v>107</v>
      </c>
      <c r="I1" s="22" t="s">
        <v>5</v>
      </c>
      <c r="J1" s="22" t="s">
        <v>6</v>
      </c>
      <c r="K1" s="22" t="s">
        <v>7</v>
      </c>
      <c r="L1" s="22" t="s">
        <v>84</v>
      </c>
      <c r="M1" s="22" t="s">
        <v>131</v>
      </c>
      <c r="N1" s="22" t="s">
        <v>116</v>
      </c>
      <c r="O1" s="22" t="s">
        <v>9</v>
      </c>
      <c r="P1" s="22" t="s">
        <v>10</v>
      </c>
      <c r="Q1" s="22" t="s">
        <v>132</v>
      </c>
      <c r="R1" s="22" t="s">
        <v>11</v>
      </c>
      <c r="S1" s="22" t="s">
        <v>12</v>
      </c>
      <c r="T1" s="145" t="s">
        <v>14</v>
      </c>
      <c r="U1" s="22" t="s">
        <v>15</v>
      </c>
      <c r="V1" s="22" t="s">
        <v>109</v>
      </c>
      <c r="W1" s="22" t="s">
        <v>110</v>
      </c>
      <c r="X1" s="22" t="s">
        <v>93</v>
      </c>
      <c r="Y1" s="22" t="s">
        <v>17</v>
      </c>
      <c r="Z1" s="22" t="s">
        <v>18</v>
      </c>
      <c r="AA1" s="22" t="s">
        <v>19</v>
      </c>
      <c r="AB1" s="22" t="s">
        <v>20</v>
      </c>
      <c r="AC1" s="22" t="s">
        <v>24</v>
      </c>
      <c r="AD1" s="22" t="s">
        <v>25</v>
      </c>
    </row>
    <row r="2" spans="1:30">
      <c r="A2" s="23"/>
      <c r="B2" s="23"/>
      <c r="C2" s="23"/>
      <c r="D2" s="23"/>
      <c r="E2" s="21"/>
      <c r="F2" s="23"/>
      <c r="G2" s="23"/>
      <c r="H2" s="23"/>
      <c r="I2" s="23"/>
      <c r="J2" s="21"/>
      <c r="K2" s="21"/>
      <c r="L2" s="23"/>
      <c r="M2" s="23"/>
      <c r="N2" s="23"/>
      <c r="O2" s="23"/>
      <c r="P2" s="23"/>
      <c r="Q2" s="23"/>
      <c r="R2" s="21"/>
      <c r="S2" s="23"/>
      <c r="T2" s="150"/>
      <c r="U2" s="23"/>
      <c r="V2" s="23"/>
      <c r="W2" s="23"/>
      <c r="Y2" s="23"/>
      <c r="Z2" s="23"/>
      <c r="AA2" s="23"/>
      <c r="AB2" s="23"/>
      <c r="AC2" s="23"/>
      <c r="AD2" s="23"/>
    </row>
    <row r="3" spans="1:30">
      <c r="A3" s="23"/>
      <c r="B3" s="23"/>
      <c r="C3" s="23"/>
      <c r="D3" s="23"/>
      <c r="E3" s="21"/>
      <c r="F3" s="23"/>
      <c r="G3" s="23"/>
      <c r="H3" s="23"/>
      <c r="I3" s="23"/>
      <c r="J3" s="21"/>
      <c r="K3" s="21"/>
      <c r="L3" s="23"/>
      <c r="M3" s="23"/>
      <c r="N3" s="23"/>
      <c r="O3" s="23"/>
      <c r="P3" s="23"/>
      <c r="Q3" s="23"/>
      <c r="R3" s="21"/>
      <c r="S3" s="23"/>
      <c r="T3" s="150"/>
      <c r="U3" s="23"/>
      <c r="V3" s="23"/>
      <c r="W3" s="23"/>
      <c r="Y3" s="23"/>
      <c r="Z3" s="23"/>
      <c r="AA3" s="23"/>
      <c r="AB3" s="23"/>
      <c r="AC3" s="23"/>
      <c r="AD3" s="23"/>
    </row>
    <row r="4" spans="1:30">
      <c r="A4" s="23"/>
      <c r="B4" s="23"/>
      <c r="C4" s="23"/>
      <c r="D4" s="23"/>
      <c r="E4" s="21"/>
      <c r="F4" s="23"/>
      <c r="G4" s="23"/>
      <c r="H4" s="23"/>
      <c r="I4" s="23"/>
      <c r="J4" s="21"/>
      <c r="K4" s="21"/>
      <c r="L4" s="23"/>
      <c r="M4" s="23"/>
      <c r="N4" s="23"/>
      <c r="O4" s="23"/>
      <c r="P4" s="23"/>
      <c r="Q4" s="23"/>
      <c r="R4" s="21"/>
      <c r="S4" s="23"/>
      <c r="T4" s="150"/>
      <c r="U4" s="23"/>
      <c r="V4" s="23"/>
      <c r="W4" s="23"/>
      <c r="Y4" s="23"/>
      <c r="Z4" s="23"/>
      <c r="AA4" s="23"/>
      <c r="AB4" s="23"/>
      <c r="AC4" s="23"/>
      <c r="AD4" s="23"/>
    </row>
    <row r="5" spans="1:30">
      <c r="A5" s="23"/>
      <c r="B5" s="23"/>
      <c r="C5" s="23"/>
      <c r="D5" s="23"/>
      <c r="E5" s="21"/>
      <c r="F5" s="23"/>
      <c r="G5" s="23"/>
      <c r="H5" s="23"/>
      <c r="I5" s="23"/>
      <c r="J5" s="21"/>
      <c r="K5" s="21"/>
      <c r="L5" s="23"/>
      <c r="M5" s="23"/>
      <c r="N5" s="23"/>
      <c r="O5" s="23"/>
      <c r="P5" s="23"/>
      <c r="Q5" s="23"/>
      <c r="R5" s="21"/>
      <c r="S5" s="23"/>
      <c r="T5" s="150"/>
      <c r="U5" s="23"/>
      <c r="V5" s="23"/>
      <c r="W5" s="23"/>
      <c r="Y5" s="23"/>
      <c r="Z5" s="23"/>
      <c r="AA5" s="23"/>
      <c r="AB5" s="23"/>
      <c r="AC5" s="23"/>
      <c r="AD5" s="23"/>
    </row>
    <row r="6" spans="1:30">
      <c r="A6" s="23"/>
      <c r="B6" s="23"/>
      <c r="C6" s="23"/>
      <c r="D6" s="23"/>
      <c r="E6" s="21"/>
      <c r="F6" s="23"/>
      <c r="G6" s="23"/>
      <c r="H6" s="23"/>
      <c r="I6" s="23"/>
      <c r="J6" s="21"/>
      <c r="K6" s="21"/>
      <c r="L6" s="23"/>
      <c r="M6" s="23"/>
      <c r="N6" s="23"/>
      <c r="O6" s="23"/>
      <c r="P6" s="23"/>
      <c r="Q6" s="23"/>
      <c r="R6" s="21"/>
      <c r="S6" s="23"/>
      <c r="T6" s="150"/>
      <c r="U6" s="23"/>
      <c r="V6" s="23"/>
      <c r="W6" s="23"/>
      <c r="Y6" s="23"/>
      <c r="Z6" s="23"/>
      <c r="AA6" s="23"/>
      <c r="AB6" s="23"/>
      <c r="AC6" s="23"/>
      <c r="AD6" s="23"/>
    </row>
    <row r="7" spans="1:30">
      <c r="A7" s="23"/>
      <c r="B7" s="23"/>
      <c r="C7" s="23"/>
      <c r="D7" s="23"/>
      <c r="E7" s="21"/>
      <c r="F7" s="23"/>
      <c r="G7" s="23"/>
      <c r="H7" s="23"/>
      <c r="I7" s="23"/>
      <c r="J7" s="21"/>
      <c r="K7" s="21"/>
      <c r="L7" s="23"/>
      <c r="M7" s="23"/>
      <c r="N7" s="23"/>
      <c r="O7" s="23"/>
      <c r="P7" s="23"/>
      <c r="Q7" s="23"/>
      <c r="R7" s="21"/>
      <c r="S7" s="23"/>
      <c r="T7" s="150"/>
      <c r="U7" s="23"/>
      <c r="V7" s="23"/>
      <c r="W7" s="23"/>
      <c r="Y7" s="23"/>
      <c r="Z7" s="23"/>
      <c r="AA7" s="23"/>
      <c r="AB7" s="23"/>
      <c r="AC7" s="23"/>
      <c r="AD7" s="23"/>
    </row>
    <row r="8" spans="1:30">
      <c r="A8" s="23"/>
      <c r="B8" s="23"/>
      <c r="C8" s="23"/>
      <c r="D8" s="23"/>
      <c r="E8" s="21"/>
      <c r="F8" s="23"/>
      <c r="G8" s="23"/>
      <c r="H8" s="23"/>
      <c r="I8" s="23"/>
      <c r="J8" s="21"/>
      <c r="K8" s="21"/>
      <c r="L8" s="23"/>
      <c r="M8" s="23"/>
      <c r="N8" s="23"/>
      <c r="O8" s="23"/>
      <c r="P8" s="23"/>
      <c r="Q8" s="23"/>
      <c r="R8" s="21"/>
      <c r="S8" s="23"/>
      <c r="T8" s="150"/>
      <c r="U8" s="23"/>
      <c r="V8" s="23"/>
      <c r="W8" s="23"/>
      <c r="Y8" s="23"/>
      <c r="Z8" s="23"/>
      <c r="AA8" s="23"/>
      <c r="AB8" s="23"/>
      <c r="AC8" s="23"/>
      <c r="AD8" s="23"/>
    </row>
    <row r="9" spans="1:30">
      <c r="A9" s="23"/>
      <c r="B9" s="23"/>
      <c r="C9" s="23"/>
      <c r="D9" s="23"/>
      <c r="E9" s="21"/>
      <c r="F9" s="23"/>
      <c r="G9" s="23"/>
      <c r="H9" s="23"/>
      <c r="I9" s="23"/>
      <c r="J9" s="21"/>
      <c r="K9" s="21"/>
      <c r="L9" s="23"/>
      <c r="M9" s="23"/>
      <c r="N9" s="23"/>
      <c r="O9" s="23"/>
      <c r="P9" s="23"/>
      <c r="Q9" s="23"/>
      <c r="R9" s="21"/>
      <c r="S9" s="23"/>
      <c r="T9" s="150"/>
      <c r="U9" s="23"/>
      <c r="V9" s="23"/>
      <c r="W9" s="23"/>
      <c r="Y9" s="23"/>
      <c r="Z9" s="23"/>
      <c r="AA9" s="23"/>
      <c r="AB9" s="23"/>
      <c r="AC9" s="23"/>
      <c r="AD9" s="23"/>
    </row>
    <row r="10" spans="1:30">
      <c r="A10" s="23"/>
      <c r="B10" s="23"/>
      <c r="C10" s="23"/>
      <c r="D10" s="23"/>
      <c r="E10" s="21"/>
      <c r="F10" s="23"/>
      <c r="G10" s="23"/>
      <c r="H10" s="23"/>
      <c r="I10" s="23"/>
      <c r="J10" s="21"/>
      <c r="K10" s="21"/>
      <c r="L10" s="23"/>
      <c r="M10" s="23"/>
      <c r="N10" s="23"/>
      <c r="O10" s="23"/>
      <c r="P10" s="23"/>
      <c r="Q10" s="23"/>
      <c r="R10" s="21"/>
      <c r="S10" s="23"/>
      <c r="T10" s="150"/>
      <c r="U10" s="23"/>
      <c r="V10" s="23"/>
      <c r="W10" s="23"/>
      <c r="Y10" s="23"/>
      <c r="Z10" s="23"/>
      <c r="AA10" s="23"/>
      <c r="AB10" s="23"/>
      <c r="AC10" s="23"/>
      <c r="AD10" s="23"/>
    </row>
    <row r="11" spans="1:30">
      <c r="A11" s="23"/>
      <c r="B11" s="23"/>
      <c r="C11" s="23"/>
      <c r="D11" s="23"/>
      <c r="E11" s="21"/>
      <c r="F11" s="23"/>
      <c r="G11" s="23"/>
      <c r="H11" s="23"/>
      <c r="I11" s="23"/>
      <c r="J11" s="21"/>
      <c r="K11" s="21"/>
      <c r="L11" s="23"/>
      <c r="M11" s="23"/>
      <c r="N11" s="23"/>
      <c r="O11" s="23"/>
      <c r="P11" s="23"/>
      <c r="Q11" s="23"/>
      <c r="R11" s="21"/>
      <c r="S11" s="23"/>
      <c r="T11" s="150"/>
      <c r="U11" s="23"/>
      <c r="V11" s="23"/>
      <c r="W11" s="23"/>
      <c r="Y11" s="23"/>
      <c r="Z11" s="23"/>
      <c r="AA11" s="23"/>
      <c r="AB11" s="23"/>
      <c r="AC11" s="23"/>
      <c r="AD11" s="23"/>
    </row>
    <row r="12" spans="1:30">
      <c r="A12" s="23"/>
      <c r="B12" s="23"/>
      <c r="C12" s="23"/>
      <c r="D12" s="23"/>
      <c r="E12" s="21"/>
      <c r="F12" s="23"/>
      <c r="G12" s="23"/>
      <c r="H12" s="23"/>
      <c r="I12" s="23"/>
      <c r="J12" s="21"/>
      <c r="K12" s="21"/>
      <c r="L12" s="23"/>
      <c r="M12" s="23"/>
      <c r="N12" s="23"/>
      <c r="O12" s="23"/>
      <c r="P12" s="23"/>
      <c r="Q12" s="23"/>
      <c r="R12" s="21"/>
      <c r="S12" s="23"/>
      <c r="T12" s="150"/>
      <c r="U12" s="23"/>
      <c r="V12" s="23"/>
      <c r="W12" s="23"/>
      <c r="Y12" s="23"/>
      <c r="Z12" s="23"/>
      <c r="AA12" s="23"/>
      <c r="AB12" s="23"/>
      <c r="AC12" s="23"/>
      <c r="AD12" s="23"/>
    </row>
    <row r="13" spans="1:30">
      <c r="A13" s="23"/>
      <c r="B13" s="23"/>
      <c r="C13" s="23"/>
      <c r="D13" s="23"/>
      <c r="E13" s="21"/>
      <c r="F13" s="23"/>
      <c r="G13" s="23"/>
      <c r="H13" s="23"/>
      <c r="I13" s="23"/>
      <c r="J13" s="21"/>
      <c r="K13" s="21"/>
      <c r="L13" s="23"/>
      <c r="M13" s="23"/>
      <c r="N13" s="23"/>
      <c r="O13" s="23"/>
      <c r="P13" s="23"/>
      <c r="Q13" s="23"/>
      <c r="R13" s="21"/>
      <c r="S13" s="23"/>
      <c r="T13" s="150"/>
      <c r="U13" s="23"/>
      <c r="V13" s="23"/>
      <c r="W13" s="23"/>
      <c r="Y13" s="23"/>
      <c r="Z13" s="23"/>
      <c r="AA13" s="23"/>
      <c r="AB13" s="23"/>
      <c r="AC13" s="23"/>
      <c r="AD13" s="23"/>
    </row>
    <row r="14" spans="1:30">
      <c r="A14" s="23"/>
      <c r="B14" s="23"/>
      <c r="C14" s="23"/>
      <c r="D14" s="23"/>
      <c r="E14" s="21"/>
      <c r="F14" s="23"/>
      <c r="G14" s="23"/>
      <c r="H14" s="23"/>
      <c r="I14" s="23"/>
      <c r="J14" s="21"/>
      <c r="K14" s="21"/>
      <c r="L14" s="23"/>
      <c r="M14" s="23"/>
      <c r="N14" s="23"/>
      <c r="O14" s="23"/>
      <c r="P14" s="23"/>
      <c r="Q14" s="23"/>
      <c r="R14" s="21"/>
      <c r="S14" s="23"/>
      <c r="T14" s="150"/>
      <c r="U14" s="23"/>
      <c r="V14" s="23"/>
      <c r="W14" s="23"/>
      <c r="Y14" s="23"/>
      <c r="Z14" s="23"/>
      <c r="AA14" s="23"/>
      <c r="AB14" s="23"/>
      <c r="AC14" s="23"/>
      <c r="AD14" s="23"/>
    </row>
    <row r="15" spans="1:30">
      <c r="A15" s="23"/>
      <c r="B15" s="23"/>
      <c r="C15" s="23"/>
      <c r="D15" s="23"/>
      <c r="E15" s="21"/>
      <c r="F15" s="23"/>
      <c r="G15" s="23"/>
      <c r="H15" s="23"/>
      <c r="I15" s="23"/>
      <c r="J15" s="21"/>
      <c r="K15" s="21"/>
      <c r="L15" s="23"/>
      <c r="M15" s="23"/>
      <c r="N15" s="23"/>
      <c r="O15" s="23"/>
      <c r="P15" s="23"/>
      <c r="Q15" s="23"/>
      <c r="R15" s="21"/>
      <c r="S15" s="23"/>
      <c r="T15" s="150"/>
      <c r="U15" s="23"/>
      <c r="V15" s="23"/>
      <c r="W15" s="23"/>
      <c r="Y15" s="23"/>
      <c r="Z15" s="23"/>
      <c r="AA15" s="23"/>
      <c r="AB15" s="23"/>
      <c r="AC15" s="23"/>
      <c r="AD15" s="23"/>
    </row>
    <row r="16" spans="1:30">
      <c r="A16" s="23"/>
      <c r="B16" s="23"/>
      <c r="C16" s="23"/>
      <c r="D16" s="23"/>
      <c r="E16" s="21"/>
      <c r="F16" s="23"/>
      <c r="G16" s="23"/>
      <c r="H16" s="23"/>
      <c r="I16" s="23"/>
      <c r="J16" s="21"/>
      <c r="K16" s="21"/>
      <c r="L16" s="23"/>
      <c r="M16" s="23"/>
      <c r="N16" s="23"/>
      <c r="O16" s="23"/>
      <c r="P16" s="23"/>
      <c r="Q16" s="23"/>
      <c r="R16" s="21"/>
      <c r="S16" s="23"/>
      <c r="T16" s="150"/>
      <c r="U16" s="23"/>
      <c r="V16" s="23"/>
      <c r="W16" s="23"/>
      <c r="Y16" s="23"/>
      <c r="Z16" s="23"/>
      <c r="AA16" s="23"/>
      <c r="AB16" s="23"/>
      <c r="AC16" s="23"/>
      <c r="AD16" s="23"/>
    </row>
    <row r="17" spans="1:30">
      <c r="A17" s="23"/>
      <c r="B17" s="23"/>
      <c r="C17" s="23"/>
      <c r="D17" s="23"/>
      <c r="E17" s="21"/>
      <c r="F17" s="23"/>
      <c r="G17" s="23"/>
      <c r="H17" s="23"/>
      <c r="I17" s="23"/>
      <c r="J17" s="21"/>
      <c r="K17" s="21"/>
      <c r="L17" s="23"/>
      <c r="M17" s="23"/>
      <c r="N17" s="23"/>
      <c r="O17" s="23"/>
      <c r="P17" s="23"/>
      <c r="Q17" s="23"/>
      <c r="R17" s="21"/>
      <c r="S17" s="23"/>
      <c r="T17" s="150"/>
      <c r="U17" s="23"/>
      <c r="V17" s="23"/>
      <c r="W17" s="23"/>
      <c r="Y17" s="23"/>
      <c r="Z17" s="23"/>
      <c r="AA17" s="23"/>
      <c r="AB17" s="23"/>
      <c r="AC17" s="23"/>
      <c r="AD17" s="23"/>
    </row>
    <row r="18" spans="1:30">
      <c r="A18" s="23"/>
      <c r="B18" s="23"/>
      <c r="C18" s="23"/>
      <c r="D18" s="23"/>
      <c r="E18" s="21"/>
      <c r="F18" s="23"/>
      <c r="G18" s="23"/>
      <c r="H18" s="23"/>
      <c r="I18" s="23"/>
      <c r="J18" s="21"/>
      <c r="K18" s="21"/>
      <c r="L18" s="23"/>
      <c r="M18" s="23"/>
      <c r="N18" s="23"/>
      <c r="O18" s="23"/>
      <c r="P18" s="23"/>
      <c r="Q18" s="23"/>
      <c r="R18" s="21"/>
      <c r="S18" s="23"/>
      <c r="T18" s="150"/>
      <c r="U18" s="23"/>
      <c r="V18" s="23"/>
      <c r="W18" s="23"/>
      <c r="Y18" s="23"/>
      <c r="Z18" s="23"/>
      <c r="AA18" s="23"/>
      <c r="AB18" s="23"/>
      <c r="AC18" s="23"/>
      <c r="AD18" s="23"/>
    </row>
    <row r="19" spans="1:30">
      <c r="A19" s="23"/>
      <c r="B19" s="23"/>
      <c r="C19" s="23"/>
      <c r="D19" s="23"/>
      <c r="E19" s="21"/>
      <c r="F19" s="23"/>
      <c r="G19" s="23"/>
      <c r="H19" s="23"/>
      <c r="I19" s="23"/>
      <c r="J19" s="21"/>
      <c r="K19" s="21"/>
      <c r="L19" s="23"/>
      <c r="M19" s="23"/>
      <c r="N19" s="23"/>
      <c r="O19" s="23"/>
      <c r="P19" s="23"/>
      <c r="Q19" s="23"/>
      <c r="R19" s="21"/>
      <c r="S19" s="23"/>
      <c r="T19" s="150"/>
      <c r="U19" s="23"/>
      <c r="V19" s="23"/>
      <c r="W19" s="23"/>
      <c r="Y19" s="23"/>
      <c r="Z19" s="23"/>
      <c r="AA19" s="23"/>
      <c r="AB19" s="23"/>
      <c r="AC19" s="23"/>
      <c r="AD19" s="23"/>
    </row>
    <row r="20" spans="1:30">
      <c r="E20" s="21"/>
      <c r="H20" s="23"/>
      <c r="I20" s="23"/>
      <c r="J20" s="21"/>
      <c r="K20" s="21"/>
      <c r="L20" s="23"/>
      <c r="M20" s="23"/>
      <c r="P20" s="23"/>
      <c r="Q20" s="23"/>
      <c r="V20" s="23"/>
      <c r="W20" s="23"/>
    </row>
    <row r="21" spans="1:30">
      <c r="T21" s="146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2">
    <dataValidation type="list" allowBlank="1" showInputMessage="1" showErrorMessage="1" sqref="J2:J20" xr:uid="{00000000-0002-0000-1800-000000000000}">
      <formula1>israel_abroad</formula1>
    </dataValidation>
    <dataValidation type="list" allowBlank="1" showInputMessage="1" showErrorMessage="1" sqref="L2:L20" xr:uid="{00000000-0002-0000-1800-000001000000}">
      <formula1>Holding_interest</formula1>
    </dataValidation>
    <dataValidation type="list" allowBlank="1" showInputMessage="1" showErrorMessage="1" sqref="P2:P20" xr:uid="{00000000-0002-0000-1800-000002000000}">
      <formula1>Rating_Agency</formula1>
    </dataValidation>
    <dataValidation type="list" allowBlank="1" showInputMessage="1" showErrorMessage="1" sqref="Q2:Q20" xr:uid="{00000000-0002-0000-1800-000003000000}">
      <formula1>What_is_rated</formula1>
    </dataValidation>
    <dataValidation type="list" allowBlank="1" showInputMessage="1" showErrorMessage="1" sqref="V2:V20" xr:uid="{00000000-0002-0000-1800-000004000000}">
      <formula1>Valuation</formula1>
    </dataValidation>
    <dataValidation type="list" allowBlank="1" showInputMessage="1" showErrorMessage="1" sqref="W2:W20" xr:uid="{00000000-0002-0000-1800-000005000000}">
      <formula1>Dependence_Independence</formula1>
    </dataValidation>
    <dataValidation type="list" allowBlank="1" showInputMessage="1" showErrorMessage="1" sqref="K2:K20" xr:uid="{00000000-0002-0000-1800-000006000000}">
      <formula1>Country_list</formula1>
    </dataValidation>
    <dataValidation type="list" allowBlank="1" showInputMessage="1" showErrorMessage="1" sqref="H2:H20" xr:uid="{00000000-0002-0000-1800-000007000000}">
      <formula1>Type_of_Security_ID_Fund</formula1>
    </dataValidation>
    <dataValidation type="list" allowBlank="1" showInputMessage="1" showErrorMessage="1" sqref="M3:M20" xr:uid="{00000000-0002-0000-1800-000008000000}">
      <formula1>Underlying_Asset</formula1>
    </dataValidation>
    <dataValidation type="list" allowBlank="1" showInputMessage="1" showErrorMessage="1" sqref="E2" xr:uid="{00000000-0002-0000-1800-000009000000}">
      <formula1>Issuer_Number_Type_3</formula1>
    </dataValidation>
    <dataValidation type="list" allowBlank="1" showInputMessage="1" showErrorMessage="1" sqref="E3:E20" xr:uid="{00000000-0002-0000-1800-00000A000000}">
      <formula1>Issuer_Number_Type_2</formula1>
    </dataValidation>
    <dataValidation type="list" allowBlank="1" showInputMessage="1" showErrorMessage="1" sqref="M2" xr:uid="{00000000-0002-0000-1800-00000B000000}">
      <formula1>Underlying_Asset_Structured</formula1>
    </dataValidation>
  </dataValidations>
  <pageMargins left="0.7" right="0.7" top="0.75" bottom="0.75" header="0.3" footer="0.3"/>
  <pageSetup paperSize="0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800-00000C000000}">
          <x14:formula1>
            <xm:f>'אפשרויות בחירה'!$C$986:$C$991</xm:f>
          </x14:formula1>
          <xm:sqref>I2:I20</xm:sqref>
        </x14:dataValidation>
      </x14:dataValidation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V20"/>
  <sheetViews>
    <sheetView rightToLeft="1" zoomScale="70" zoomScaleNormal="70" workbookViewId="0">
      <selection activeCell="A2" sqref="A2"/>
    </sheetView>
  </sheetViews>
  <sheetFormatPr defaultColWidth="9" defaultRowHeight="14.25"/>
  <cols>
    <col min="1" max="4" width="11.625" style="2" customWidth="1"/>
    <col min="5" max="5" width="11.625" style="4" customWidth="1"/>
    <col min="6" max="14" width="11.625" style="2" customWidth="1"/>
    <col min="15" max="15" width="11.625" style="147" customWidth="1"/>
    <col min="16" max="22" width="11.625" style="2" customWidth="1"/>
    <col min="23" max="23" width="9" style="2" customWidth="1"/>
    <col min="24" max="16384" width="9" style="2"/>
  </cols>
  <sheetData>
    <row r="1" spans="1:22" ht="66.75" customHeight="1">
      <c r="A1" s="22" t="s">
        <v>0</v>
      </c>
      <c r="B1" s="22" t="s">
        <v>1</v>
      </c>
      <c r="C1" s="22" t="s">
        <v>125</v>
      </c>
      <c r="D1" s="22" t="s">
        <v>126</v>
      </c>
      <c r="E1" s="22" t="s">
        <v>127</v>
      </c>
      <c r="F1" s="22" t="s">
        <v>5</v>
      </c>
      <c r="G1" s="22" t="s">
        <v>128</v>
      </c>
      <c r="H1" s="22" t="s">
        <v>6</v>
      </c>
      <c r="I1" s="22" t="s">
        <v>7</v>
      </c>
      <c r="J1" s="22" t="s">
        <v>84</v>
      </c>
      <c r="K1" s="22" t="s">
        <v>129</v>
      </c>
      <c r="L1" s="22" t="s">
        <v>10</v>
      </c>
      <c r="M1" s="22" t="s">
        <v>11</v>
      </c>
      <c r="N1" s="22" t="s">
        <v>12</v>
      </c>
      <c r="O1" s="145" t="s">
        <v>14</v>
      </c>
      <c r="P1" s="22" t="s">
        <v>15</v>
      </c>
      <c r="Q1" s="22" t="s">
        <v>94</v>
      </c>
      <c r="R1" s="22" t="s">
        <v>18</v>
      </c>
      <c r="S1" s="22" t="s">
        <v>130</v>
      </c>
      <c r="T1" s="22" t="s">
        <v>20</v>
      </c>
      <c r="U1" s="22" t="s">
        <v>24</v>
      </c>
      <c r="V1" s="22" t="s">
        <v>25</v>
      </c>
    </row>
    <row r="2" spans="1:22">
      <c r="A2" s="23"/>
      <c r="B2" s="23"/>
      <c r="C2" s="23"/>
      <c r="E2" s="21"/>
      <c r="F2" s="23"/>
      <c r="G2" s="23"/>
      <c r="H2" s="21"/>
      <c r="I2" s="21"/>
      <c r="J2" s="23"/>
      <c r="K2" s="23"/>
      <c r="M2" s="21"/>
      <c r="N2" s="23"/>
      <c r="O2" s="150"/>
      <c r="P2" s="23"/>
      <c r="R2" s="23"/>
      <c r="S2" s="23"/>
      <c r="T2" s="23"/>
      <c r="U2" s="23"/>
      <c r="V2" s="23"/>
    </row>
    <row r="3" spans="1:22">
      <c r="A3" s="23"/>
      <c r="B3" s="23"/>
      <c r="C3" s="23"/>
      <c r="E3" s="21"/>
      <c r="F3" s="23"/>
      <c r="G3" s="23"/>
      <c r="H3" s="21"/>
      <c r="I3" s="21"/>
      <c r="J3" s="23"/>
      <c r="K3" s="23"/>
      <c r="M3" s="21"/>
      <c r="N3" s="23"/>
      <c r="O3" s="150"/>
      <c r="P3" s="23"/>
      <c r="R3" s="23"/>
      <c r="T3" s="23"/>
      <c r="U3" s="23"/>
      <c r="V3" s="23"/>
    </row>
    <row r="4" spans="1:22">
      <c r="A4" s="23"/>
      <c r="B4" s="23"/>
      <c r="C4" s="23"/>
      <c r="E4" s="21"/>
      <c r="F4" s="23"/>
      <c r="G4" s="23"/>
      <c r="H4" s="21"/>
      <c r="I4" s="21"/>
      <c r="J4" s="23"/>
      <c r="K4" s="23"/>
      <c r="M4" s="21"/>
      <c r="N4" s="23"/>
      <c r="O4" s="150"/>
      <c r="P4" s="23"/>
      <c r="R4" s="23"/>
      <c r="T4" s="23"/>
      <c r="U4" s="23"/>
      <c r="V4" s="23"/>
    </row>
    <row r="5" spans="1:22">
      <c r="A5" s="23"/>
      <c r="B5" s="23"/>
      <c r="C5" s="23"/>
      <c r="E5" s="21"/>
      <c r="F5" s="23"/>
      <c r="G5" s="23"/>
      <c r="H5" s="21"/>
      <c r="I5" s="21"/>
      <c r="J5" s="23"/>
      <c r="K5" s="23"/>
      <c r="M5" s="21"/>
      <c r="N5" s="23"/>
      <c r="O5" s="150"/>
      <c r="P5" s="23"/>
      <c r="R5" s="23"/>
      <c r="T5" s="23"/>
      <c r="U5" s="23"/>
      <c r="V5" s="23"/>
    </row>
    <row r="6" spans="1:22">
      <c r="A6" s="23"/>
      <c r="B6" s="23"/>
      <c r="C6" s="23"/>
      <c r="E6" s="21"/>
      <c r="F6" s="23"/>
      <c r="G6" s="23"/>
      <c r="H6" s="21"/>
      <c r="I6" s="21"/>
      <c r="J6" s="23"/>
      <c r="K6" s="23"/>
      <c r="M6" s="21"/>
      <c r="N6" s="23"/>
      <c r="O6" s="150"/>
      <c r="P6" s="23"/>
      <c r="R6" s="23"/>
      <c r="T6" s="23"/>
      <c r="U6" s="23"/>
      <c r="V6" s="23"/>
    </row>
    <row r="7" spans="1:22">
      <c r="A7" s="23"/>
      <c r="B7" s="23"/>
      <c r="C7" s="23"/>
      <c r="E7" s="21"/>
      <c r="F7" s="23"/>
      <c r="G7" s="23"/>
      <c r="H7" s="21"/>
      <c r="I7" s="21"/>
      <c r="J7" s="23"/>
      <c r="K7" s="23"/>
      <c r="M7" s="21"/>
      <c r="N7" s="23"/>
      <c r="O7" s="150"/>
      <c r="P7" s="23"/>
      <c r="R7" s="23"/>
      <c r="S7" s="23"/>
      <c r="T7" s="23"/>
      <c r="U7" s="23"/>
      <c r="V7" s="23"/>
    </row>
    <row r="8" spans="1:22">
      <c r="A8" s="23"/>
      <c r="B8" s="23"/>
      <c r="C8" s="23"/>
      <c r="E8" s="21"/>
      <c r="F8" s="23"/>
      <c r="G8" s="23"/>
      <c r="H8" s="21"/>
      <c r="I8" s="21"/>
      <c r="J8" s="23"/>
      <c r="K8" s="23"/>
      <c r="M8" s="21"/>
      <c r="N8" s="23"/>
      <c r="O8" s="150"/>
      <c r="P8" s="23"/>
      <c r="R8" s="23"/>
      <c r="S8" s="23"/>
      <c r="T8" s="23"/>
      <c r="U8" s="23"/>
      <c r="V8" s="23"/>
    </row>
    <row r="9" spans="1:22">
      <c r="A9" s="23"/>
      <c r="B9" s="23"/>
      <c r="C9" s="23"/>
      <c r="E9" s="21"/>
      <c r="F9" s="23"/>
      <c r="G9" s="23"/>
      <c r="H9" s="21"/>
      <c r="I9" s="21"/>
      <c r="J9" s="23"/>
      <c r="K9" s="23"/>
      <c r="M9" s="21"/>
      <c r="N9" s="23"/>
      <c r="O9" s="150"/>
      <c r="P9" s="23"/>
      <c r="R9" s="23"/>
      <c r="S9" s="23"/>
      <c r="T9" s="23"/>
      <c r="U9" s="23"/>
      <c r="V9" s="23"/>
    </row>
    <row r="10" spans="1:22">
      <c r="A10" s="23"/>
      <c r="B10" s="23"/>
      <c r="C10" s="23"/>
      <c r="E10" s="21"/>
      <c r="F10" s="23"/>
      <c r="G10" s="23"/>
      <c r="H10" s="21"/>
      <c r="I10" s="21"/>
      <c r="J10" s="23"/>
      <c r="K10" s="23"/>
      <c r="M10" s="21"/>
      <c r="N10" s="23"/>
      <c r="O10" s="150"/>
      <c r="P10" s="23"/>
      <c r="R10" s="23"/>
      <c r="S10" s="23"/>
      <c r="T10" s="23"/>
      <c r="U10" s="23"/>
      <c r="V10" s="23"/>
    </row>
    <row r="11" spans="1:22">
      <c r="A11" s="23"/>
      <c r="B11" s="23"/>
      <c r="C11" s="23"/>
      <c r="E11" s="21"/>
      <c r="F11" s="23"/>
      <c r="G11" s="23"/>
      <c r="H11" s="21"/>
      <c r="I11" s="21"/>
      <c r="J11" s="23"/>
      <c r="K11" s="23"/>
      <c r="M11" s="21"/>
      <c r="N11" s="23"/>
      <c r="O11" s="150"/>
      <c r="P11" s="23"/>
      <c r="R11" s="23"/>
      <c r="S11" s="23"/>
      <c r="T11" s="23"/>
      <c r="U11" s="23"/>
      <c r="V11" s="23"/>
    </row>
    <row r="12" spans="1:22">
      <c r="A12" s="23"/>
      <c r="B12" s="23"/>
      <c r="C12" s="23"/>
      <c r="E12" s="21"/>
      <c r="F12" s="23"/>
      <c r="G12" s="23"/>
      <c r="H12" s="21"/>
      <c r="I12" s="21"/>
      <c r="J12" s="23"/>
      <c r="K12" s="23"/>
      <c r="M12" s="21"/>
      <c r="N12" s="23"/>
      <c r="O12" s="150"/>
      <c r="P12" s="23"/>
      <c r="R12" s="23"/>
      <c r="S12" s="23"/>
      <c r="T12" s="23"/>
      <c r="U12" s="23"/>
      <c r="V12" s="23"/>
    </row>
    <row r="13" spans="1:22">
      <c r="A13" s="23"/>
      <c r="B13" s="23"/>
      <c r="C13" s="23"/>
      <c r="E13" s="21"/>
      <c r="F13" s="23"/>
      <c r="G13" s="23"/>
      <c r="H13" s="21"/>
      <c r="I13" s="21"/>
      <c r="J13" s="23"/>
      <c r="K13" s="23"/>
      <c r="M13" s="21"/>
      <c r="N13" s="23"/>
      <c r="O13" s="150"/>
      <c r="P13" s="23"/>
      <c r="R13" s="23"/>
      <c r="S13" s="23"/>
      <c r="T13" s="23"/>
      <c r="U13" s="23"/>
      <c r="V13" s="23"/>
    </row>
    <row r="14" spans="1:22">
      <c r="A14" s="23"/>
      <c r="B14" s="23"/>
      <c r="C14" s="23"/>
      <c r="E14" s="21"/>
      <c r="F14" s="23"/>
      <c r="G14" s="23"/>
      <c r="H14" s="21"/>
      <c r="I14" s="21"/>
      <c r="J14" s="23"/>
      <c r="K14" s="23"/>
      <c r="M14" s="21"/>
      <c r="N14" s="23"/>
      <c r="O14" s="150"/>
      <c r="P14" s="23"/>
      <c r="R14" s="23"/>
      <c r="S14" s="23"/>
      <c r="T14" s="23"/>
      <c r="U14" s="23"/>
      <c r="V14" s="23"/>
    </row>
    <row r="15" spans="1:22">
      <c r="A15" s="23"/>
      <c r="B15" s="23"/>
      <c r="C15" s="23"/>
      <c r="E15" s="21"/>
      <c r="F15" s="23"/>
      <c r="G15" s="23"/>
      <c r="H15" s="21"/>
      <c r="I15" s="21"/>
      <c r="J15" s="23"/>
      <c r="K15" s="23"/>
      <c r="M15" s="21"/>
      <c r="N15" s="23"/>
      <c r="O15" s="150"/>
      <c r="P15" s="23"/>
      <c r="R15" s="23"/>
      <c r="S15" s="23"/>
      <c r="T15" s="23"/>
      <c r="U15" s="23"/>
      <c r="V15" s="23"/>
    </row>
    <row r="16" spans="1:22">
      <c r="A16" s="23"/>
      <c r="B16" s="23"/>
      <c r="C16" s="23"/>
      <c r="E16" s="21"/>
      <c r="F16" s="23"/>
      <c r="G16" s="23"/>
      <c r="H16" s="21"/>
      <c r="I16" s="21"/>
      <c r="J16" s="23"/>
      <c r="K16" s="23"/>
      <c r="M16" s="21"/>
      <c r="N16" s="23"/>
      <c r="O16" s="150"/>
      <c r="P16" s="23"/>
      <c r="R16" s="23"/>
      <c r="S16" s="23"/>
      <c r="T16" s="23"/>
      <c r="U16" s="23"/>
      <c r="V16" s="23"/>
    </row>
    <row r="17" spans="1:22">
      <c r="A17" s="23"/>
      <c r="B17" s="23"/>
      <c r="C17" s="23"/>
      <c r="E17" s="21"/>
      <c r="F17" s="23"/>
      <c r="G17" s="23"/>
      <c r="H17" s="21"/>
      <c r="I17" s="21"/>
      <c r="J17" s="23"/>
      <c r="K17" s="23"/>
      <c r="M17" s="21"/>
      <c r="N17" s="23"/>
      <c r="O17" s="150"/>
      <c r="P17" s="23"/>
      <c r="R17" s="23"/>
      <c r="S17" s="23"/>
      <c r="T17" s="23"/>
      <c r="U17" s="23"/>
      <c r="V17" s="23"/>
    </row>
    <row r="18" spans="1:22">
      <c r="A18" s="23"/>
      <c r="B18" s="23"/>
      <c r="C18" s="23"/>
      <c r="E18" s="21"/>
      <c r="F18" s="23"/>
      <c r="G18" s="23"/>
      <c r="H18" s="21"/>
      <c r="I18" s="21"/>
      <c r="J18" s="23"/>
      <c r="K18" s="23"/>
      <c r="M18" s="21"/>
      <c r="N18" s="23"/>
      <c r="O18" s="150"/>
      <c r="P18" s="23"/>
      <c r="R18" s="23"/>
      <c r="S18" s="23"/>
      <c r="T18" s="23"/>
      <c r="U18" s="23"/>
      <c r="V18" s="23"/>
    </row>
    <row r="19" spans="1:22">
      <c r="A19" s="23"/>
      <c r="B19" s="23"/>
      <c r="C19" s="23"/>
      <c r="E19" s="21"/>
      <c r="F19" s="23"/>
      <c r="G19" s="23"/>
      <c r="H19" s="21"/>
      <c r="I19" s="21"/>
      <c r="J19" s="23"/>
      <c r="K19" s="23"/>
      <c r="M19" s="21"/>
      <c r="N19" s="23"/>
      <c r="O19" s="150"/>
      <c r="P19" s="23"/>
      <c r="R19" s="23"/>
      <c r="S19" s="23"/>
      <c r="T19" s="23"/>
      <c r="U19" s="23"/>
      <c r="V19" s="23"/>
    </row>
    <row r="20" spans="1:22">
      <c r="E20" s="21"/>
      <c r="F20" s="23"/>
      <c r="H20" s="21"/>
      <c r="I20" s="21"/>
      <c r="J20" s="23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orientation="portrait"/>
    </customSheetView>
  </customSheetViews>
  <dataValidations count="5">
    <dataValidation type="list" allowBlank="1" showInputMessage="1" showErrorMessage="1" sqref="H2:H20" xr:uid="{00000000-0002-0000-1900-000000000000}">
      <formula1>israel_abroad</formula1>
    </dataValidation>
    <dataValidation type="list" allowBlank="1" showInputMessage="1" showErrorMessage="1" sqref="J2:J20" xr:uid="{00000000-0002-0000-1900-000001000000}">
      <formula1>Holding_interest</formula1>
    </dataValidation>
    <dataValidation type="list" allowBlank="1" showInputMessage="1" showErrorMessage="1" sqref="I2:I20" xr:uid="{00000000-0002-0000-1900-000002000000}">
      <formula1>Country_list</formula1>
    </dataValidation>
    <dataValidation type="list" allowBlank="1" showInputMessage="1" showErrorMessage="1" sqref="E2:E20" xr:uid="{00000000-0002-0000-1900-000003000000}">
      <formula1>Issuer_Number_Banks</formula1>
    </dataValidation>
    <dataValidation type="list" allowBlank="1" showInputMessage="1" showErrorMessage="1" sqref="L2:L20" xr:uid="{00000000-0002-0000-1900-000004000000}">
      <formula1>Rating_Agency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900-000005000000}">
          <x14:formula1>
            <xm:f>'אפשרויות בחירה'!$C$992:$C$997</xm:f>
          </x14:formula1>
          <xm:sqref>F2:F20</xm:sqref>
        </x14:dataValidation>
      </x14:dataValidations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X21"/>
  <sheetViews>
    <sheetView rightToLeft="1" zoomScale="70" zoomScaleNormal="70" workbookViewId="0"/>
  </sheetViews>
  <sheetFormatPr defaultColWidth="9" defaultRowHeight="14.25"/>
  <cols>
    <col min="1" max="24" width="11.625" style="2" customWidth="1"/>
    <col min="25" max="25" width="9" style="2" customWidth="1"/>
    <col min="26" max="16384" width="9" style="2"/>
  </cols>
  <sheetData>
    <row r="1" spans="1:24" ht="66.75" customHeight="1">
      <c r="A1" s="22" t="s">
        <v>0</v>
      </c>
      <c r="B1" s="22" t="s">
        <v>1</v>
      </c>
      <c r="C1" s="22" t="s">
        <v>114</v>
      </c>
      <c r="D1" s="22" t="s">
        <v>5</v>
      </c>
      <c r="E1" s="22" t="s">
        <v>115</v>
      </c>
      <c r="F1" s="22" t="s">
        <v>84</v>
      </c>
      <c r="G1" s="22" t="s">
        <v>116</v>
      </c>
      <c r="H1" s="22" t="s">
        <v>117</v>
      </c>
      <c r="I1" s="22" t="s">
        <v>118</v>
      </c>
      <c r="J1" s="22" t="s">
        <v>119</v>
      </c>
      <c r="K1" s="22" t="s">
        <v>120</v>
      </c>
      <c r="L1" s="22" t="s">
        <v>121</v>
      </c>
      <c r="M1" s="22" t="s">
        <v>109</v>
      </c>
      <c r="N1" s="22" t="s">
        <v>122</v>
      </c>
      <c r="O1" s="22" t="s">
        <v>110</v>
      </c>
      <c r="P1" s="22" t="s">
        <v>93</v>
      </c>
      <c r="Q1" s="22" t="s">
        <v>11</v>
      </c>
      <c r="R1" s="22" t="s">
        <v>123</v>
      </c>
      <c r="S1" s="22" t="s">
        <v>20</v>
      </c>
      <c r="T1" s="22" t="s">
        <v>21</v>
      </c>
      <c r="U1" s="22" t="s">
        <v>124</v>
      </c>
      <c r="V1" s="22" t="s">
        <v>22</v>
      </c>
      <c r="W1" s="22" t="s">
        <v>24</v>
      </c>
      <c r="X1" s="22" t="s">
        <v>25</v>
      </c>
    </row>
    <row r="2" spans="1:24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1"/>
      <c r="R2" s="23"/>
      <c r="S2" s="23"/>
      <c r="T2" s="23"/>
      <c r="U2" s="23"/>
      <c r="V2" s="23"/>
      <c r="W2" s="23"/>
      <c r="X2" s="23"/>
    </row>
    <row r="3" spans="1:24">
      <c r="A3" s="23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1"/>
      <c r="R3" s="23"/>
      <c r="S3" s="23"/>
      <c r="T3" s="23"/>
      <c r="U3" s="23"/>
      <c r="V3" s="23"/>
      <c r="W3" s="23"/>
      <c r="X3" s="23"/>
    </row>
    <row r="4" spans="1:24">
      <c r="A4" s="23"/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1"/>
      <c r="R4" s="23"/>
      <c r="S4" s="23"/>
      <c r="T4" s="23"/>
      <c r="U4" s="23"/>
      <c r="V4" s="23"/>
      <c r="W4" s="23"/>
      <c r="X4" s="23"/>
    </row>
    <row r="5" spans="1:24">
      <c r="A5" s="23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1"/>
      <c r="R5" s="23"/>
      <c r="S5" s="23"/>
      <c r="T5" s="23"/>
      <c r="U5" s="23"/>
      <c r="V5" s="23"/>
      <c r="W5" s="23"/>
      <c r="X5" s="23"/>
    </row>
    <row r="6" spans="1:24">
      <c r="A6" s="23"/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1"/>
      <c r="R6" s="23"/>
      <c r="S6" s="23"/>
      <c r="T6" s="23"/>
      <c r="U6" s="23"/>
      <c r="V6" s="23"/>
      <c r="W6" s="23"/>
      <c r="X6" s="23"/>
    </row>
    <row r="7" spans="1:24">
      <c r="A7" s="23"/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1"/>
      <c r="R7" s="23"/>
      <c r="S7" s="23"/>
      <c r="T7" s="23"/>
      <c r="U7" s="23"/>
      <c r="V7" s="23"/>
      <c r="W7" s="23"/>
      <c r="X7" s="23"/>
    </row>
    <row r="8" spans="1:24">
      <c r="A8" s="23"/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1"/>
      <c r="R8" s="23"/>
      <c r="S8" s="23"/>
      <c r="T8" s="23"/>
      <c r="U8" s="23"/>
      <c r="V8" s="23"/>
      <c r="W8" s="23"/>
      <c r="X8" s="23"/>
    </row>
    <row r="9" spans="1:24">
      <c r="A9" s="23"/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1"/>
      <c r="R9" s="23"/>
      <c r="S9" s="23"/>
      <c r="T9" s="23"/>
      <c r="U9" s="23"/>
      <c r="V9" s="23"/>
      <c r="W9" s="23"/>
      <c r="X9" s="23"/>
    </row>
    <row r="10" spans="1:24">
      <c r="A10" s="23"/>
      <c r="B10" s="23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1"/>
      <c r="R10" s="23"/>
      <c r="S10" s="23"/>
      <c r="T10" s="23"/>
      <c r="U10" s="23"/>
      <c r="V10" s="23"/>
      <c r="W10" s="23"/>
      <c r="X10" s="23"/>
    </row>
    <row r="11" spans="1:24">
      <c r="A11" s="23"/>
      <c r="B11" s="23"/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1"/>
      <c r="R11" s="23"/>
      <c r="S11" s="23"/>
      <c r="T11" s="23"/>
      <c r="U11" s="23"/>
      <c r="V11" s="23"/>
      <c r="W11" s="23"/>
      <c r="X11" s="23"/>
    </row>
    <row r="12" spans="1:24">
      <c r="A12" s="23"/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1"/>
      <c r="R12" s="23"/>
      <c r="S12" s="23"/>
      <c r="T12" s="23"/>
      <c r="U12" s="23"/>
      <c r="V12" s="23"/>
      <c r="W12" s="23"/>
      <c r="X12" s="23"/>
    </row>
    <row r="13" spans="1:24">
      <c r="A13" s="23"/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1"/>
      <c r="R13" s="23"/>
      <c r="S13" s="23"/>
      <c r="T13" s="23"/>
      <c r="U13" s="23"/>
      <c r="V13" s="23"/>
      <c r="W13" s="23"/>
      <c r="X13" s="23"/>
    </row>
    <row r="14" spans="1:24">
      <c r="A14" s="23"/>
      <c r="B14" s="23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1"/>
      <c r="R14" s="23"/>
      <c r="S14" s="23"/>
      <c r="T14" s="23"/>
      <c r="U14" s="23"/>
      <c r="V14" s="23"/>
      <c r="W14" s="23"/>
      <c r="X14" s="23"/>
    </row>
    <row r="15" spans="1:24">
      <c r="A15" s="23"/>
      <c r="B15" s="23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1"/>
      <c r="R15" s="23"/>
      <c r="S15" s="23"/>
      <c r="T15" s="23"/>
      <c r="U15" s="23"/>
      <c r="V15" s="23"/>
      <c r="W15" s="23"/>
      <c r="X15" s="23"/>
    </row>
    <row r="16" spans="1:24">
      <c r="A16" s="23"/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1"/>
      <c r="R16" s="23"/>
      <c r="S16" s="23"/>
      <c r="T16" s="23"/>
      <c r="U16" s="23"/>
      <c r="V16" s="23"/>
      <c r="W16" s="23"/>
      <c r="X16" s="23"/>
    </row>
    <row r="17" spans="1:24">
      <c r="A17" s="23"/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1"/>
      <c r="R17" s="23"/>
      <c r="S17" s="23"/>
      <c r="T17" s="23"/>
      <c r="U17" s="23"/>
      <c r="V17" s="23"/>
      <c r="W17" s="23"/>
      <c r="X17" s="23"/>
    </row>
    <row r="18" spans="1:24">
      <c r="A18" s="23"/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1"/>
      <c r="R18" s="23"/>
      <c r="S18" s="23"/>
      <c r="T18" s="23"/>
      <c r="U18" s="23"/>
      <c r="V18" s="23"/>
      <c r="W18" s="23"/>
      <c r="X18" s="23"/>
    </row>
    <row r="19" spans="1:24">
      <c r="A19" s="23"/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1"/>
      <c r="R19" s="23"/>
      <c r="S19" s="23"/>
      <c r="T19" s="23"/>
      <c r="U19" s="23"/>
      <c r="V19" s="23"/>
      <c r="W19" s="23"/>
      <c r="X19" s="23"/>
    </row>
    <row r="20" spans="1:24">
      <c r="D20" s="23"/>
      <c r="E20" s="23"/>
      <c r="F20" s="23"/>
      <c r="H20" s="23"/>
      <c r="I20" s="23"/>
      <c r="L20" s="23"/>
      <c r="M20" s="23"/>
      <c r="O20" s="23"/>
      <c r="V20" s="23"/>
    </row>
    <row r="21" spans="1:24">
      <c r="D21" s="23"/>
      <c r="E21" s="23"/>
    </row>
  </sheetData>
  <sheetProtection formatColumns="0"/>
  <customSheetViews>
    <customSheetView guid="{AE318230-F718-49FC-82EB-7CAC3DCD05F1}" showGridLines="0" hiddenRows="1">
      <selection activeCell="A3" sqref="A3:XFD3"/>
      <pageMargins left="0.7" right="0.7" top="0.75" bottom="0.75" header="0.3" footer="0.3"/>
      <pageSetup orientation="portrait"/>
    </customSheetView>
  </customSheetViews>
  <dataValidations count="8">
    <dataValidation type="list" allowBlank="1" showInputMessage="1" showErrorMessage="1" sqref="F2:F20" xr:uid="{00000000-0002-0000-1A00-000000000000}">
      <formula1>Holding_interest</formula1>
    </dataValidation>
    <dataValidation type="list" allowBlank="1" showInputMessage="1" showErrorMessage="1" sqref="V2:V20" xr:uid="{00000000-0002-0000-1A00-000001000000}">
      <formula1>In_the_books</formula1>
    </dataValidation>
    <dataValidation type="list" allowBlank="1" showInputMessage="1" showErrorMessage="1" sqref="L2:L20" xr:uid="{00000000-0002-0000-1A00-000002000000}">
      <formula1>Valuation_Method</formula1>
    </dataValidation>
    <dataValidation type="list" allowBlank="1" showInputMessage="1" showErrorMessage="1" sqref="O2:O20" xr:uid="{00000000-0002-0000-1A00-000003000000}">
      <formula1>Dependence_Independence</formula1>
    </dataValidation>
    <dataValidation type="list" allowBlank="1" showInputMessage="1" showErrorMessage="1" sqref="E2:E21" xr:uid="{00000000-0002-0000-1A00-000004000000}">
      <formula1>Country_list</formula1>
    </dataValidation>
    <dataValidation type="list" allowBlank="1" showInputMessage="1" showErrorMessage="1" sqref="I2:I20" xr:uid="{00000000-0002-0000-1A00-000005000000}">
      <formula1>real_estate_lifestage</formula1>
    </dataValidation>
    <dataValidation type="list" allowBlank="1" showInputMessage="1" showErrorMessage="1" sqref="M2:M20" xr:uid="{00000000-0002-0000-1A00-000006000000}">
      <formula1>Valuation_Realestate</formula1>
    </dataValidation>
    <dataValidation type="list" allowBlank="1" showInputMessage="1" showErrorMessage="1" sqref="H2:H20" xr:uid="{00000000-0002-0000-1A00-000007000000}">
      <formula1>Real_Estate_Main_Use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A00-000008000000}">
          <x14:formula1>
            <xm:f>'אפשרויות בחירה'!$C$998:$C$999</xm:f>
          </x14:formula1>
          <xm:sqref>D2:D21</xm:sqref>
        </x14:dataValidation>
      </x14:dataValidations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W22"/>
  <sheetViews>
    <sheetView rightToLeft="1" zoomScale="70" zoomScaleNormal="70" workbookViewId="0"/>
  </sheetViews>
  <sheetFormatPr defaultColWidth="9" defaultRowHeight="14.25"/>
  <cols>
    <col min="1" max="4" width="11.625" style="2" customWidth="1"/>
    <col min="5" max="5" width="11.625" style="4" customWidth="1"/>
    <col min="6" max="23" width="11.625" style="2" customWidth="1"/>
    <col min="24" max="24" width="9" style="2" customWidth="1"/>
    <col min="25" max="16384" width="9" style="2"/>
  </cols>
  <sheetData>
    <row r="1" spans="1:23" ht="66.75" customHeight="1">
      <c r="A1" s="22" t="s">
        <v>0</v>
      </c>
      <c r="B1" s="22" t="s">
        <v>1</v>
      </c>
      <c r="C1" s="22" t="s">
        <v>2</v>
      </c>
      <c r="D1" s="22" t="s">
        <v>105</v>
      </c>
      <c r="E1" s="22" t="s">
        <v>106</v>
      </c>
      <c r="F1" s="22" t="s">
        <v>3</v>
      </c>
      <c r="G1" s="22" t="s">
        <v>4</v>
      </c>
      <c r="H1" s="22" t="s">
        <v>107</v>
      </c>
      <c r="I1" s="22" t="s">
        <v>5</v>
      </c>
      <c r="J1" s="22" t="s">
        <v>6</v>
      </c>
      <c r="K1" s="22" t="s">
        <v>7</v>
      </c>
      <c r="L1" s="22" t="s">
        <v>108</v>
      </c>
      <c r="M1" s="22" t="s">
        <v>84</v>
      </c>
      <c r="N1" s="22" t="s">
        <v>11</v>
      </c>
      <c r="O1" s="22" t="s">
        <v>109</v>
      </c>
      <c r="P1" s="22" t="s">
        <v>110</v>
      </c>
      <c r="Q1" s="22" t="s">
        <v>93</v>
      </c>
      <c r="R1" s="22" t="s">
        <v>111</v>
      </c>
      <c r="S1" s="22" t="s">
        <v>112</v>
      </c>
      <c r="T1" s="22" t="s">
        <v>113</v>
      </c>
      <c r="U1" s="22" t="s">
        <v>20</v>
      </c>
      <c r="V1" s="22" t="s">
        <v>24</v>
      </c>
      <c r="W1" s="22" t="s">
        <v>25</v>
      </c>
    </row>
    <row r="2" spans="1:23">
      <c r="A2" s="23"/>
      <c r="B2" s="23"/>
      <c r="C2" s="23"/>
      <c r="D2" s="23"/>
      <c r="E2" s="21"/>
      <c r="F2" s="23"/>
      <c r="G2" s="23"/>
      <c r="H2" s="23"/>
      <c r="I2" s="23"/>
      <c r="J2" s="21"/>
      <c r="K2" s="21"/>
      <c r="L2" s="23"/>
      <c r="M2" s="23"/>
      <c r="N2" s="21"/>
      <c r="O2" s="23"/>
      <c r="P2" s="23"/>
      <c r="Q2" s="23"/>
      <c r="R2" s="23"/>
      <c r="S2" s="23"/>
      <c r="T2" s="23"/>
      <c r="U2" s="23"/>
      <c r="V2" s="23"/>
      <c r="W2" s="23"/>
    </row>
    <row r="3" spans="1:23">
      <c r="A3" s="23"/>
      <c r="B3" s="23"/>
      <c r="C3" s="23"/>
      <c r="D3" s="23"/>
      <c r="E3" s="21"/>
      <c r="F3" s="23"/>
      <c r="G3" s="23"/>
      <c r="H3" s="23"/>
      <c r="I3" s="23"/>
      <c r="J3" s="21"/>
      <c r="K3" s="21"/>
      <c r="L3" s="23"/>
      <c r="M3" s="23"/>
      <c r="N3" s="21"/>
      <c r="O3" s="23"/>
      <c r="P3" s="23"/>
      <c r="Q3" s="23"/>
      <c r="R3" s="23"/>
      <c r="S3" s="23"/>
      <c r="T3" s="23"/>
      <c r="U3" s="23"/>
      <c r="V3" s="23"/>
      <c r="W3" s="23"/>
    </row>
    <row r="4" spans="1:23">
      <c r="A4" s="23"/>
      <c r="B4" s="23"/>
      <c r="C4" s="23"/>
      <c r="D4" s="23"/>
      <c r="E4" s="21"/>
      <c r="F4" s="23"/>
      <c r="G4" s="23"/>
      <c r="H4" s="23"/>
      <c r="I4" s="23"/>
      <c r="J4" s="21"/>
      <c r="K4" s="21"/>
      <c r="L4" s="23"/>
      <c r="M4" s="23"/>
      <c r="N4" s="21"/>
      <c r="O4" s="23"/>
      <c r="P4" s="23"/>
      <c r="Q4" s="23"/>
      <c r="R4" s="23"/>
      <c r="S4" s="23"/>
      <c r="T4" s="23"/>
      <c r="U4" s="23"/>
      <c r="V4" s="23"/>
      <c r="W4" s="23"/>
    </row>
    <row r="5" spans="1:23">
      <c r="A5" s="23"/>
      <c r="B5" s="23"/>
      <c r="C5" s="23"/>
      <c r="D5" s="23"/>
      <c r="E5" s="21"/>
      <c r="F5" s="23"/>
      <c r="G5" s="23"/>
      <c r="H5" s="23"/>
      <c r="I5" s="23"/>
      <c r="J5" s="21"/>
      <c r="K5" s="21"/>
      <c r="L5" s="23"/>
      <c r="M5" s="23"/>
      <c r="N5" s="21"/>
      <c r="O5" s="23"/>
      <c r="P5" s="23"/>
      <c r="Q5" s="23"/>
      <c r="R5" s="23"/>
      <c r="S5" s="23"/>
      <c r="T5" s="23"/>
      <c r="U5" s="23"/>
      <c r="V5" s="23"/>
      <c r="W5" s="23"/>
    </row>
    <row r="6" spans="1:23">
      <c r="A6" s="23"/>
      <c r="B6" s="23"/>
      <c r="C6" s="23"/>
      <c r="D6" s="23"/>
      <c r="E6" s="21"/>
      <c r="F6" s="23"/>
      <c r="G6" s="23"/>
      <c r="H6" s="23"/>
      <c r="I6" s="23"/>
      <c r="J6" s="21"/>
      <c r="K6" s="21"/>
      <c r="L6" s="23"/>
      <c r="M6" s="23"/>
      <c r="N6" s="21"/>
      <c r="O6" s="23"/>
      <c r="P6" s="23"/>
      <c r="Q6" s="23"/>
      <c r="R6" s="23"/>
      <c r="S6" s="23"/>
      <c r="T6" s="23"/>
      <c r="U6" s="23"/>
      <c r="V6" s="23"/>
      <c r="W6" s="23"/>
    </row>
    <row r="7" spans="1:23">
      <c r="A7" s="23"/>
      <c r="B7" s="23"/>
      <c r="C7" s="23"/>
      <c r="D7" s="23"/>
      <c r="E7" s="21"/>
      <c r="F7" s="23"/>
      <c r="G7" s="23"/>
      <c r="H7" s="23"/>
      <c r="I7" s="23"/>
      <c r="J7" s="21"/>
      <c r="K7" s="21"/>
      <c r="L7" s="23"/>
      <c r="M7" s="23"/>
      <c r="N7" s="21"/>
      <c r="O7" s="23"/>
      <c r="P7" s="23"/>
      <c r="Q7" s="23"/>
      <c r="R7" s="23"/>
      <c r="S7" s="23"/>
      <c r="T7" s="23"/>
      <c r="U7" s="23"/>
      <c r="V7" s="23"/>
      <c r="W7" s="23"/>
    </row>
    <row r="8" spans="1:23">
      <c r="A8" s="23"/>
      <c r="B8" s="23"/>
      <c r="C8" s="23"/>
      <c r="D8" s="23"/>
      <c r="E8" s="21"/>
      <c r="F8" s="23"/>
      <c r="G8" s="23"/>
      <c r="H8" s="23"/>
      <c r="I8" s="23"/>
      <c r="J8" s="21"/>
      <c r="K8" s="21"/>
      <c r="L8" s="23"/>
      <c r="M8" s="23"/>
      <c r="N8" s="21"/>
      <c r="O8" s="23"/>
      <c r="P8" s="23"/>
      <c r="Q8" s="23"/>
      <c r="R8" s="23"/>
      <c r="S8" s="23"/>
      <c r="T8" s="23"/>
      <c r="U8" s="23"/>
      <c r="V8" s="23"/>
      <c r="W8" s="23"/>
    </row>
    <row r="9" spans="1:23">
      <c r="A9" s="23"/>
      <c r="B9" s="23"/>
      <c r="C9" s="23"/>
      <c r="D9" s="23"/>
      <c r="E9" s="21"/>
      <c r="F9" s="23"/>
      <c r="G9" s="23"/>
      <c r="H9" s="23"/>
      <c r="I9" s="23"/>
      <c r="J9" s="21"/>
      <c r="K9" s="21"/>
      <c r="L9" s="23"/>
      <c r="M9" s="23"/>
      <c r="N9" s="21"/>
      <c r="O9" s="23"/>
      <c r="P9" s="23"/>
      <c r="Q9" s="23"/>
      <c r="R9" s="23"/>
      <c r="S9" s="23"/>
      <c r="T9" s="23"/>
      <c r="U9" s="23"/>
      <c r="V9" s="23"/>
      <c r="W9" s="23"/>
    </row>
    <row r="10" spans="1:23">
      <c r="A10" s="23"/>
      <c r="B10" s="23"/>
      <c r="C10" s="23"/>
      <c r="D10" s="23"/>
      <c r="E10" s="21"/>
      <c r="F10" s="23"/>
      <c r="G10" s="23"/>
      <c r="H10" s="23"/>
      <c r="I10" s="23"/>
      <c r="J10" s="21"/>
      <c r="K10" s="21"/>
      <c r="L10" s="23"/>
      <c r="M10" s="23"/>
      <c r="N10" s="21"/>
      <c r="O10" s="23"/>
      <c r="P10" s="23"/>
      <c r="Q10" s="23"/>
      <c r="R10" s="23"/>
      <c r="S10" s="23"/>
      <c r="T10" s="23"/>
      <c r="U10" s="23"/>
      <c r="V10" s="23"/>
      <c r="W10" s="23"/>
    </row>
    <row r="11" spans="1:23">
      <c r="A11" s="23"/>
      <c r="B11" s="23"/>
      <c r="C11" s="23"/>
      <c r="D11" s="23"/>
      <c r="E11" s="21"/>
      <c r="F11" s="23"/>
      <c r="G11" s="23"/>
      <c r="H11" s="23"/>
      <c r="I11" s="23"/>
      <c r="J11" s="21"/>
      <c r="K11" s="21"/>
      <c r="L11" s="23"/>
      <c r="M11" s="23"/>
      <c r="N11" s="21"/>
      <c r="O11" s="23"/>
      <c r="P11" s="23"/>
      <c r="Q11" s="23"/>
      <c r="R11" s="23"/>
      <c r="S11" s="23"/>
      <c r="T11" s="23"/>
      <c r="U11" s="23"/>
      <c r="V11" s="23"/>
      <c r="W11" s="23"/>
    </row>
    <row r="12" spans="1:23">
      <c r="A12" s="23"/>
      <c r="B12" s="23"/>
      <c r="C12" s="23"/>
      <c r="D12" s="23"/>
      <c r="E12" s="21"/>
      <c r="F12" s="23"/>
      <c r="G12" s="23"/>
      <c r="H12" s="23"/>
      <c r="I12" s="23"/>
      <c r="J12" s="21"/>
      <c r="K12" s="21"/>
      <c r="L12" s="23"/>
      <c r="M12" s="23"/>
      <c r="N12" s="21"/>
      <c r="O12" s="23"/>
      <c r="P12" s="23"/>
      <c r="Q12" s="23"/>
      <c r="R12" s="23"/>
      <c r="S12" s="23"/>
      <c r="T12" s="23"/>
      <c r="U12" s="23"/>
      <c r="V12" s="23"/>
      <c r="W12" s="23"/>
    </row>
    <row r="13" spans="1:23">
      <c r="A13" s="23"/>
      <c r="B13" s="23"/>
      <c r="C13" s="23"/>
      <c r="D13" s="23"/>
      <c r="E13" s="21"/>
      <c r="F13" s="23"/>
      <c r="G13" s="23"/>
      <c r="H13" s="23"/>
      <c r="I13" s="23"/>
      <c r="J13" s="21"/>
      <c r="K13" s="21"/>
      <c r="L13" s="23"/>
      <c r="M13" s="23"/>
      <c r="N13" s="21"/>
      <c r="O13" s="23"/>
      <c r="P13" s="23"/>
      <c r="Q13" s="23"/>
      <c r="R13" s="23"/>
      <c r="S13" s="23"/>
      <c r="T13" s="23"/>
      <c r="U13" s="23"/>
      <c r="V13" s="23"/>
      <c r="W13" s="23"/>
    </row>
    <row r="14" spans="1:23">
      <c r="A14" s="23"/>
      <c r="B14" s="23"/>
      <c r="C14" s="23"/>
      <c r="D14" s="23"/>
      <c r="E14" s="21"/>
      <c r="F14" s="23"/>
      <c r="G14" s="23"/>
      <c r="H14" s="23"/>
      <c r="I14" s="23"/>
      <c r="J14" s="21"/>
      <c r="K14" s="21"/>
      <c r="L14" s="23"/>
      <c r="M14" s="23"/>
      <c r="N14" s="21"/>
      <c r="O14" s="23"/>
      <c r="P14" s="23"/>
      <c r="Q14" s="23"/>
      <c r="R14" s="23"/>
      <c r="S14" s="23"/>
      <c r="T14" s="23"/>
      <c r="U14" s="23"/>
      <c r="V14" s="23"/>
      <c r="W14" s="23"/>
    </row>
    <row r="15" spans="1:23">
      <c r="A15" s="23"/>
      <c r="B15" s="23"/>
      <c r="C15" s="23"/>
      <c r="D15" s="23"/>
      <c r="E15" s="21"/>
      <c r="F15" s="23"/>
      <c r="G15" s="23"/>
      <c r="H15" s="23"/>
      <c r="I15" s="23"/>
      <c r="J15" s="21"/>
      <c r="K15" s="21"/>
      <c r="L15" s="23"/>
      <c r="M15" s="23"/>
      <c r="N15" s="21"/>
      <c r="O15" s="23"/>
      <c r="P15" s="23"/>
      <c r="Q15" s="23"/>
      <c r="R15" s="23"/>
      <c r="S15" s="23"/>
      <c r="T15" s="23"/>
      <c r="U15" s="23"/>
      <c r="V15" s="23"/>
      <c r="W15" s="23"/>
    </row>
    <row r="16" spans="1:23" ht="15">
      <c r="A16" s="33"/>
      <c r="B16" s="23"/>
      <c r="C16" s="23"/>
      <c r="D16" s="23"/>
      <c r="E16" s="21"/>
      <c r="F16" s="23"/>
      <c r="G16" s="23"/>
      <c r="H16" s="23"/>
      <c r="I16" s="23"/>
      <c r="J16" s="21"/>
      <c r="K16" s="21"/>
      <c r="L16" s="23"/>
      <c r="M16" s="23"/>
      <c r="N16" s="21"/>
      <c r="O16" s="23"/>
      <c r="P16" s="23"/>
      <c r="Q16" s="23"/>
      <c r="R16" s="23"/>
      <c r="S16" s="23"/>
      <c r="T16" s="23"/>
      <c r="U16" s="23"/>
      <c r="V16" s="23"/>
      <c r="W16" s="23"/>
    </row>
    <row r="17" spans="1:23">
      <c r="A17" s="23"/>
      <c r="B17" s="23"/>
      <c r="C17" s="23"/>
      <c r="D17" s="23"/>
      <c r="E17" s="21"/>
      <c r="F17" s="23"/>
      <c r="G17" s="23"/>
      <c r="H17" s="23"/>
      <c r="I17" s="23"/>
      <c r="J17" s="21"/>
      <c r="K17" s="21"/>
      <c r="L17" s="23"/>
      <c r="M17" s="23"/>
      <c r="N17" s="21"/>
      <c r="O17" s="23"/>
      <c r="P17" s="23"/>
      <c r="Q17" s="23"/>
      <c r="R17" s="23"/>
      <c r="S17" s="23"/>
      <c r="T17" s="23"/>
      <c r="U17" s="23"/>
      <c r="V17" s="23"/>
      <c r="W17" s="23"/>
    </row>
    <row r="18" spans="1:23">
      <c r="A18" s="23"/>
      <c r="B18" s="23"/>
      <c r="C18" s="23"/>
      <c r="D18" s="23"/>
      <c r="E18" s="21"/>
      <c r="F18" s="23"/>
      <c r="G18" s="23"/>
      <c r="H18" s="23"/>
      <c r="I18" s="23"/>
      <c r="J18" s="21"/>
      <c r="K18" s="21"/>
      <c r="L18" s="23"/>
      <c r="M18" s="23"/>
      <c r="N18" s="21"/>
      <c r="O18" s="23"/>
      <c r="P18" s="23"/>
      <c r="Q18" s="23"/>
      <c r="R18" s="23"/>
      <c r="S18" s="23"/>
      <c r="T18" s="23"/>
      <c r="U18" s="23"/>
      <c r="V18" s="23"/>
      <c r="W18" s="23"/>
    </row>
    <row r="19" spans="1:23">
      <c r="A19" s="30"/>
      <c r="B19" s="23"/>
      <c r="C19" s="23"/>
      <c r="D19" s="23"/>
      <c r="E19" s="21"/>
      <c r="F19" s="23"/>
      <c r="G19" s="23"/>
      <c r="H19" s="23"/>
      <c r="J19" s="21"/>
      <c r="K19" s="21"/>
      <c r="L19" s="23"/>
      <c r="M19" s="23"/>
      <c r="N19" s="21"/>
      <c r="O19" s="23"/>
      <c r="P19" s="23"/>
      <c r="Q19" s="23"/>
      <c r="R19" s="23"/>
      <c r="S19" s="23"/>
      <c r="T19" s="23"/>
      <c r="U19" s="23"/>
      <c r="V19" s="23"/>
      <c r="W19" s="23"/>
    </row>
    <row r="20" spans="1:23">
      <c r="A20" s="11"/>
      <c r="E20" s="21"/>
      <c r="H20" s="23"/>
      <c r="I20" s="23"/>
      <c r="J20" s="21"/>
      <c r="K20" s="21"/>
      <c r="L20" s="23"/>
      <c r="M20" s="23"/>
      <c r="O20" s="23"/>
      <c r="P20" s="23"/>
    </row>
    <row r="22" spans="1:23">
      <c r="A22" s="11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1B00-000000000000}">
      <formula1>israel_abroad</formula1>
    </dataValidation>
    <dataValidation type="list" allowBlank="1" showInputMessage="1" showErrorMessage="1" sqref="M2:M20" xr:uid="{00000000-0002-0000-1B00-000001000000}">
      <formula1>Holding_interest</formula1>
    </dataValidation>
    <dataValidation type="list" allowBlank="1" showInputMessage="1" showErrorMessage="1" sqref="O2:O20" xr:uid="{00000000-0002-0000-1B00-000002000000}">
      <formula1>Valuation</formula1>
    </dataValidation>
    <dataValidation type="list" allowBlank="1" showInputMessage="1" showErrorMessage="1" sqref="P2:P20" xr:uid="{00000000-0002-0000-1B00-000003000000}">
      <formula1>Dependence_Independence</formula1>
    </dataValidation>
    <dataValidation type="list" allowBlank="1" showInputMessage="1" showErrorMessage="1" sqref="K2:K20" xr:uid="{00000000-0002-0000-1B00-000004000000}">
      <formula1>Country_list</formula1>
    </dataValidation>
    <dataValidation type="list" allowBlank="1" showInputMessage="1" showErrorMessage="1" sqref="E3:E20" xr:uid="{00000000-0002-0000-1B00-000005000000}">
      <formula1>Issuer_Number_Type_2</formula1>
    </dataValidation>
    <dataValidation type="list" allowBlank="1" showInputMessage="1" showErrorMessage="1" sqref="E2" xr:uid="{00000000-0002-0000-1B00-000006000000}">
      <formula1>Issuer_Number_Type_3</formula1>
    </dataValidation>
    <dataValidation type="list" allowBlank="1" showInputMessage="1" showErrorMessage="1" sqref="H2:H20" xr:uid="{00000000-0002-0000-1B00-000007000000}">
      <formula1>Type_of_Security_ID_Fund</formula1>
    </dataValidation>
    <dataValidation type="list" allowBlank="1" showInputMessage="1" showErrorMessage="1" sqref="I20" xr:uid="{00000000-0002-0000-1B00-000008000000}">
      <formula1>$C$862:$C$864</formula1>
    </dataValidation>
    <dataValidation type="list" allowBlank="1" showInputMessage="1" showErrorMessage="1" sqref="L2:L20" xr:uid="{00000000-0002-0000-1B00-000009000000}">
      <formula1>Industry_Sector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B00-00000A000000}">
          <x14:formula1>
            <xm:f>'אפשרויות בחירה'!$C$1034:$C$1036</xm:f>
          </x14:formula1>
          <xm:sqref>I2:I18</xm:sqref>
        </x14:dataValidation>
      </x14:dataValidations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R20"/>
  <sheetViews>
    <sheetView rightToLeft="1" zoomScale="70" zoomScaleNormal="70" workbookViewId="0">
      <selection activeCell="K14" sqref="K14:L14"/>
    </sheetView>
  </sheetViews>
  <sheetFormatPr defaultColWidth="9" defaultRowHeight="14.25"/>
  <cols>
    <col min="1" max="18" width="11.625" style="2" customWidth="1"/>
    <col min="19" max="19" width="9" style="2" customWidth="1"/>
    <col min="20" max="16384" width="9" style="2"/>
  </cols>
  <sheetData>
    <row r="1" spans="1:18" ht="66.75" customHeight="1">
      <c r="A1" s="22" t="s">
        <v>0</v>
      </c>
      <c r="B1" s="22" t="s">
        <v>1</v>
      </c>
      <c r="C1" s="22" t="s">
        <v>90</v>
      </c>
      <c r="D1" s="22" t="s">
        <v>91</v>
      </c>
      <c r="E1" s="22" t="s">
        <v>5</v>
      </c>
      <c r="F1" s="22" t="s">
        <v>6</v>
      </c>
      <c r="G1" s="22" t="s">
        <v>7</v>
      </c>
      <c r="H1" s="22" t="s">
        <v>84</v>
      </c>
      <c r="I1" s="22" t="s">
        <v>92</v>
      </c>
      <c r="J1" s="22" t="s">
        <v>11</v>
      </c>
      <c r="K1" s="22" t="s">
        <v>93</v>
      </c>
      <c r="L1" s="22" t="s">
        <v>94</v>
      </c>
      <c r="M1" s="22" t="s">
        <v>18</v>
      </c>
      <c r="N1" s="22" t="s">
        <v>20</v>
      </c>
      <c r="O1" s="22" t="s">
        <v>21</v>
      </c>
      <c r="P1" s="22" t="s">
        <v>22</v>
      </c>
      <c r="Q1" s="164" t="s">
        <v>24</v>
      </c>
      <c r="R1" s="164" t="s">
        <v>25</v>
      </c>
    </row>
    <row r="2" spans="1:18">
      <c r="A2" s="23" t="s">
        <v>26</v>
      </c>
      <c r="B2" s="23">
        <v>378</v>
      </c>
      <c r="C2" s="30" t="s">
        <v>95</v>
      </c>
      <c r="D2" s="30" t="s">
        <v>96</v>
      </c>
      <c r="E2" s="30" t="s">
        <v>97</v>
      </c>
      <c r="F2" s="21"/>
      <c r="G2" s="21" t="s">
        <v>31</v>
      </c>
      <c r="H2" s="23" t="s">
        <v>98</v>
      </c>
      <c r="I2" s="23" t="s">
        <v>99</v>
      </c>
      <c r="J2" s="21" t="s">
        <v>35</v>
      </c>
      <c r="K2" s="23"/>
      <c r="L2" s="152">
        <v>-283.19900000000001</v>
      </c>
      <c r="M2" s="154">
        <v>1</v>
      </c>
      <c r="N2" s="154">
        <v>-283.19900000000001</v>
      </c>
      <c r="O2" s="23"/>
      <c r="P2" s="21" t="s">
        <v>37</v>
      </c>
      <c r="Q2" s="170">
        <v>1.1803687450909</v>
      </c>
      <c r="R2" s="170">
        <v>-4.4170147361265302E-4</v>
      </c>
    </row>
    <row r="3" spans="1:18">
      <c r="A3" s="23" t="s">
        <v>26</v>
      </c>
      <c r="B3" s="23">
        <v>378</v>
      </c>
      <c r="C3" s="30" t="s">
        <v>100</v>
      </c>
      <c r="D3" s="23" t="s">
        <v>101</v>
      </c>
      <c r="E3" s="30" t="s">
        <v>102</v>
      </c>
      <c r="F3" s="21"/>
      <c r="G3" s="21" t="s">
        <v>31</v>
      </c>
      <c r="H3" s="23" t="s">
        <v>98</v>
      </c>
      <c r="I3" s="23" t="s">
        <v>99</v>
      </c>
      <c r="J3" s="21" t="s">
        <v>35</v>
      </c>
      <c r="K3" s="23"/>
      <c r="L3" s="152">
        <v>-11.047000000000001</v>
      </c>
      <c r="M3" s="154">
        <v>1</v>
      </c>
      <c r="N3" s="154">
        <v>-11.047000000000001</v>
      </c>
      <c r="O3" s="23"/>
      <c r="P3" s="21" t="s">
        <v>37</v>
      </c>
      <c r="Q3" s="170">
        <v>4.6043183159038999E-2</v>
      </c>
      <c r="R3" s="170">
        <v>-1.7229651272745701E-5</v>
      </c>
    </row>
    <row r="4" spans="1:18">
      <c r="A4" s="23" t="s">
        <v>26</v>
      </c>
      <c r="B4" s="23">
        <v>378</v>
      </c>
      <c r="C4" s="30" t="s">
        <v>103</v>
      </c>
      <c r="D4" s="23" t="s">
        <v>104</v>
      </c>
      <c r="E4" s="30" t="s">
        <v>97</v>
      </c>
      <c r="F4" s="21"/>
      <c r="G4" s="21" t="s">
        <v>31</v>
      </c>
      <c r="H4" s="23" t="s">
        <v>98</v>
      </c>
      <c r="I4" s="23" t="s">
        <v>99</v>
      </c>
      <c r="J4" s="21" t="s">
        <v>35</v>
      </c>
      <c r="K4" s="23"/>
      <c r="L4" s="152">
        <v>54.322000000000003</v>
      </c>
      <c r="M4" s="154">
        <v>1</v>
      </c>
      <c r="N4" s="154">
        <v>54.322000000000003</v>
      </c>
      <c r="O4" s="23"/>
      <c r="P4" s="21" t="s">
        <v>37</v>
      </c>
      <c r="Q4" s="170">
        <v>-0.22641192824994399</v>
      </c>
      <c r="R4" s="170">
        <v>8.4724780088768305E-5</v>
      </c>
    </row>
    <row r="5" spans="1:18">
      <c r="A5" s="23" t="s">
        <v>26</v>
      </c>
      <c r="B5" s="23">
        <v>1433</v>
      </c>
      <c r="C5" s="30" t="s">
        <v>95</v>
      </c>
      <c r="D5" s="23" t="s">
        <v>96</v>
      </c>
      <c r="E5" s="30" t="s">
        <v>97</v>
      </c>
      <c r="F5" s="21"/>
      <c r="G5" s="21" t="s">
        <v>31</v>
      </c>
      <c r="H5" s="23" t="s">
        <v>98</v>
      </c>
      <c r="I5" s="23" t="s">
        <v>99</v>
      </c>
      <c r="J5" s="21" t="s">
        <v>35</v>
      </c>
      <c r="K5" s="23"/>
      <c r="L5" s="152">
        <v>-3.806</v>
      </c>
      <c r="M5" s="154">
        <v>1</v>
      </c>
      <c r="N5" s="154">
        <v>-3.806</v>
      </c>
      <c r="O5" s="23"/>
      <c r="P5" s="21" t="s">
        <v>37</v>
      </c>
      <c r="Q5" s="170">
        <v>0.78634585111701505</v>
      </c>
      <c r="R5" s="170">
        <v>-4.4475436770867298E-4</v>
      </c>
    </row>
    <row r="6" spans="1:18">
      <c r="A6" s="23" t="s">
        <v>26</v>
      </c>
      <c r="B6" s="23">
        <v>1433</v>
      </c>
      <c r="C6" s="30" t="s">
        <v>100</v>
      </c>
      <c r="D6" s="23" t="s">
        <v>101</v>
      </c>
      <c r="E6" s="30" t="s">
        <v>102</v>
      </c>
      <c r="F6" s="21"/>
      <c r="G6" s="21" t="s">
        <v>31</v>
      </c>
      <c r="H6" s="23" t="s">
        <v>98</v>
      </c>
      <c r="I6" s="23" t="s">
        <v>99</v>
      </c>
      <c r="J6" s="21" t="s">
        <v>35</v>
      </c>
      <c r="K6" s="23"/>
      <c r="L6" s="152">
        <v>-1.034</v>
      </c>
      <c r="M6" s="154">
        <v>1</v>
      </c>
      <c r="N6" s="154">
        <v>-1.034</v>
      </c>
      <c r="O6" s="23"/>
      <c r="P6" s="21" t="s">
        <v>37</v>
      </c>
      <c r="Q6" s="170">
        <v>0.21365414888298501</v>
      </c>
      <c r="R6" s="170">
        <v>-1.2084201342170801E-4</v>
      </c>
    </row>
    <row r="7" spans="1:18">
      <c r="A7" s="23"/>
      <c r="B7" s="23"/>
      <c r="C7" s="30"/>
      <c r="D7" s="23"/>
      <c r="E7" s="30"/>
      <c r="F7" s="21"/>
      <c r="G7" s="21"/>
      <c r="H7" s="23"/>
      <c r="I7" s="23"/>
      <c r="J7" s="21"/>
      <c r="K7" s="23"/>
      <c r="M7" s="23"/>
      <c r="N7" s="23"/>
      <c r="O7" s="23"/>
      <c r="P7" s="21"/>
      <c r="Q7" s="23"/>
      <c r="R7" s="23"/>
    </row>
    <row r="8" spans="1:18">
      <c r="A8" s="23"/>
      <c r="B8" s="23"/>
      <c r="C8" s="30"/>
      <c r="D8" s="23"/>
      <c r="E8" s="30"/>
      <c r="F8" s="21"/>
      <c r="G8" s="21"/>
      <c r="H8" s="23"/>
      <c r="I8" s="23"/>
      <c r="J8" s="21"/>
      <c r="K8" s="23"/>
      <c r="M8" s="23"/>
      <c r="N8" s="23"/>
      <c r="O8" s="23"/>
      <c r="P8" s="21"/>
      <c r="Q8" s="23"/>
      <c r="R8" s="23"/>
    </row>
    <row r="9" spans="1:18">
      <c r="A9" s="23"/>
      <c r="B9" s="23"/>
      <c r="C9" s="30"/>
      <c r="D9" s="23"/>
      <c r="E9" s="30"/>
      <c r="F9" s="21"/>
      <c r="G9" s="21"/>
      <c r="H9" s="23"/>
      <c r="I9" s="23"/>
      <c r="J9" s="21"/>
      <c r="K9" s="23"/>
      <c r="M9" s="23"/>
      <c r="N9" s="23"/>
      <c r="O9" s="23"/>
      <c r="P9" s="21"/>
      <c r="Q9" s="23"/>
      <c r="R9" s="23"/>
    </row>
    <row r="10" spans="1:18">
      <c r="A10" s="23"/>
      <c r="B10" s="23"/>
      <c r="C10" s="30"/>
      <c r="D10" s="23"/>
      <c r="E10" s="30"/>
      <c r="F10" s="21"/>
      <c r="G10" s="21"/>
      <c r="H10" s="23"/>
      <c r="I10" s="23"/>
      <c r="J10" s="21"/>
      <c r="K10" s="23"/>
      <c r="M10" s="23"/>
      <c r="N10" s="23"/>
      <c r="O10" s="23"/>
      <c r="P10" s="21"/>
      <c r="Q10" s="23"/>
      <c r="R10" s="23"/>
    </row>
    <row r="11" spans="1:18">
      <c r="A11" s="23"/>
      <c r="B11" s="23"/>
      <c r="C11" s="30"/>
      <c r="D11" s="23"/>
      <c r="E11" s="30"/>
      <c r="F11" s="21"/>
      <c r="G11" s="21"/>
      <c r="H11" s="23"/>
      <c r="I11" s="23"/>
      <c r="J11" s="21"/>
      <c r="K11" s="23"/>
      <c r="M11" s="23"/>
      <c r="N11" s="23"/>
      <c r="O11" s="23"/>
      <c r="P11" s="21"/>
      <c r="Q11" s="23"/>
      <c r="R11" s="23"/>
    </row>
    <row r="12" spans="1:18">
      <c r="A12" s="23"/>
      <c r="B12" s="23"/>
      <c r="C12" s="30"/>
      <c r="D12" s="23"/>
      <c r="E12" s="30"/>
      <c r="F12" s="21"/>
      <c r="G12" s="21"/>
      <c r="H12" s="23"/>
      <c r="I12" s="23"/>
      <c r="J12" s="21"/>
      <c r="K12" s="23"/>
      <c r="M12" s="23"/>
      <c r="N12" s="23"/>
      <c r="O12" s="23"/>
      <c r="P12" s="21"/>
      <c r="Q12" s="23"/>
      <c r="R12" s="23"/>
    </row>
    <row r="13" spans="1:18">
      <c r="A13" s="23"/>
      <c r="B13" s="23"/>
      <c r="C13" s="30"/>
      <c r="D13" s="23"/>
      <c r="E13" s="30"/>
      <c r="F13" s="21"/>
      <c r="G13" s="21"/>
      <c r="H13" s="23"/>
      <c r="I13" s="23"/>
      <c r="J13" s="21"/>
      <c r="K13" s="23"/>
      <c r="M13" s="23"/>
      <c r="N13" s="23"/>
      <c r="O13" s="23"/>
      <c r="P13" s="21"/>
      <c r="Q13" s="23"/>
      <c r="R13" s="23"/>
    </row>
    <row r="14" spans="1:18">
      <c r="A14" s="23"/>
      <c r="B14" s="23"/>
      <c r="C14" s="30"/>
      <c r="D14" s="23"/>
      <c r="E14" s="30"/>
      <c r="F14" s="21"/>
      <c r="G14" s="21"/>
      <c r="H14" s="23"/>
      <c r="I14" s="23"/>
      <c r="J14" s="21"/>
      <c r="K14" s="23"/>
      <c r="M14" s="23"/>
      <c r="N14" s="23"/>
      <c r="O14" s="23"/>
      <c r="P14" s="21"/>
      <c r="Q14" s="23"/>
      <c r="R14" s="23"/>
    </row>
    <row r="15" spans="1:18">
      <c r="A15" s="23"/>
      <c r="B15" s="23"/>
      <c r="C15" s="30"/>
      <c r="D15" s="23"/>
      <c r="E15" s="30"/>
      <c r="F15" s="21"/>
      <c r="G15" s="21"/>
      <c r="H15" s="23"/>
      <c r="I15" s="23"/>
      <c r="J15" s="21"/>
      <c r="K15" s="23"/>
      <c r="M15" s="23"/>
      <c r="N15" s="23"/>
      <c r="O15" s="23"/>
      <c r="P15" s="21"/>
      <c r="Q15" s="23"/>
      <c r="R15" s="23"/>
    </row>
    <row r="16" spans="1:18">
      <c r="A16" s="23"/>
      <c r="B16" s="23"/>
      <c r="C16" s="30"/>
      <c r="D16" s="23"/>
      <c r="E16" s="30"/>
      <c r="F16" s="21"/>
      <c r="G16" s="21"/>
      <c r="H16" s="23"/>
      <c r="I16" s="23"/>
      <c r="J16" s="21"/>
      <c r="K16" s="23"/>
      <c r="M16" s="23"/>
      <c r="N16" s="23"/>
      <c r="O16" s="23"/>
      <c r="P16" s="21"/>
      <c r="Q16" s="23"/>
      <c r="R16" s="23"/>
    </row>
    <row r="17" spans="1:18">
      <c r="A17" s="23"/>
      <c r="B17" s="23"/>
      <c r="C17" s="30"/>
      <c r="D17" s="23"/>
      <c r="E17" s="30"/>
      <c r="F17" s="21"/>
      <c r="G17" s="21"/>
      <c r="H17" s="23"/>
      <c r="I17" s="23"/>
      <c r="J17" s="21"/>
      <c r="K17" s="23"/>
      <c r="M17" s="23"/>
      <c r="N17" s="23"/>
      <c r="O17" s="23"/>
      <c r="P17" s="21"/>
      <c r="Q17" s="23"/>
      <c r="R17" s="23"/>
    </row>
    <row r="18" spans="1:18">
      <c r="A18" s="23"/>
      <c r="B18" s="23"/>
      <c r="C18" s="30"/>
      <c r="D18" s="23"/>
      <c r="E18" s="30"/>
      <c r="F18" s="21"/>
      <c r="G18" s="21"/>
      <c r="H18" s="23"/>
      <c r="I18" s="23"/>
      <c r="J18" s="21"/>
      <c r="K18" s="23"/>
      <c r="M18" s="23"/>
      <c r="N18" s="23"/>
      <c r="O18" s="23"/>
      <c r="P18" s="21"/>
      <c r="Q18" s="23"/>
      <c r="R18" s="23"/>
    </row>
    <row r="19" spans="1:18">
      <c r="A19" s="23"/>
      <c r="B19" s="23"/>
      <c r="C19" s="30"/>
      <c r="D19" s="23"/>
      <c r="E19" s="30"/>
      <c r="F19" s="21"/>
      <c r="G19" s="21"/>
      <c r="H19" s="23"/>
      <c r="I19" s="23"/>
      <c r="J19" s="21"/>
      <c r="K19" s="23"/>
      <c r="M19" s="23"/>
      <c r="N19" s="23"/>
      <c r="O19" s="23"/>
      <c r="P19" s="21"/>
      <c r="Q19" s="23"/>
      <c r="R19" s="23"/>
    </row>
    <row r="20" spans="1:18">
      <c r="E20" s="30"/>
      <c r="F20" s="21"/>
      <c r="G20" s="21"/>
      <c r="H20" s="23"/>
      <c r="P20" s="21"/>
    </row>
  </sheetData>
  <sheetProtection formatColumns="0"/>
  <customSheetViews>
    <customSheetView guid="{AE318230-F718-49FC-82EB-7CAC3DCD05F1}" showGridLines="0" hiddenRows="1">
      <selection activeCell="K2" sqref="K2"/>
      <pageMargins left="0.7" right="0.7" top="0.75" bottom="0.75" header="0.3" footer="0.3"/>
      <pageSetup orientation="portrait"/>
    </customSheetView>
  </customSheetViews>
  <dataValidations count="5">
    <dataValidation type="list" allowBlank="1" showInputMessage="1" showErrorMessage="1" sqref="F2:F20" xr:uid="{00000000-0002-0000-1C00-000000000000}">
      <formula1>israel_abroad</formula1>
    </dataValidation>
    <dataValidation type="list" allowBlank="1" showInputMessage="1" showErrorMessage="1" sqref="H2:H20" xr:uid="{00000000-0002-0000-1C00-000001000000}">
      <formula1>Holding_interest</formula1>
    </dataValidation>
    <dataValidation type="list" allowBlank="1" showInputMessage="1" showErrorMessage="1" sqref="P2:P20" xr:uid="{00000000-0002-0000-1C00-000002000000}">
      <formula1>In_the_books</formula1>
    </dataValidation>
    <dataValidation type="list" allowBlank="1" showInputMessage="1" showErrorMessage="1" sqref="G2:G20" xr:uid="{00000000-0002-0000-1C00-000003000000}">
      <formula1>Country_list</formula1>
    </dataValidation>
    <dataValidation type="list" allowBlank="1" showInputMessage="1" showErrorMessage="1" sqref="E2:E20" xr:uid="{00000000-0002-0000-1C00-000004000000}">
      <formula1>other_investments</formula1>
    </dataValidation>
  </dataValidations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Q20"/>
  <sheetViews>
    <sheetView rightToLeft="1" zoomScale="70" zoomScaleNormal="70" workbookViewId="0"/>
  </sheetViews>
  <sheetFormatPr defaultColWidth="9" defaultRowHeight="14.25"/>
  <cols>
    <col min="1" max="4" width="11.625" style="2" customWidth="1"/>
    <col min="5" max="5" width="11.625" style="4" customWidth="1"/>
    <col min="6" max="13" width="11.625" style="2" customWidth="1"/>
    <col min="14" max="14" width="11.625" style="147" customWidth="1"/>
    <col min="15" max="18" width="11.625" style="2" customWidth="1"/>
    <col min="19" max="19" width="9" style="2" customWidth="1"/>
    <col min="20" max="16384" width="9" style="2"/>
  </cols>
  <sheetData>
    <row r="1" spans="1:17" s="3" customFormat="1" ht="66.75" customHeight="1">
      <c r="A1" s="22" t="s">
        <v>0</v>
      </c>
      <c r="B1" s="22" t="s">
        <v>1</v>
      </c>
      <c r="C1" s="22" t="s">
        <v>125</v>
      </c>
      <c r="D1" s="22" t="s">
        <v>126</v>
      </c>
      <c r="E1" s="22" t="s">
        <v>127</v>
      </c>
      <c r="F1" s="22" t="s">
        <v>5</v>
      </c>
      <c r="G1" s="22" t="s">
        <v>6</v>
      </c>
      <c r="H1" s="22" t="s">
        <v>84</v>
      </c>
      <c r="I1" s="22" t="s">
        <v>129</v>
      </c>
      <c r="J1" s="22" t="s">
        <v>10</v>
      </c>
      <c r="K1" s="22" t="s">
        <v>11</v>
      </c>
      <c r="L1" s="22" t="s">
        <v>94</v>
      </c>
      <c r="M1" s="22" t="s">
        <v>18</v>
      </c>
      <c r="N1" s="161" t="s">
        <v>14</v>
      </c>
      <c r="O1" s="22" t="s">
        <v>20</v>
      </c>
      <c r="P1" s="164" t="s">
        <v>24</v>
      </c>
      <c r="Q1" s="164" t="s">
        <v>25</v>
      </c>
    </row>
    <row r="2" spans="1:17">
      <c r="A2" s="2" t="s">
        <v>26</v>
      </c>
      <c r="B2" s="2">
        <v>378</v>
      </c>
      <c r="C2" s="2" t="s">
        <v>1142</v>
      </c>
      <c r="D2" s="2" t="s">
        <v>1143</v>
      </c>
      <c r="E2" s="4" t="s">
        <v>275</v>
      </c>
      <c r="F2" s="2" t="s">
        <v>915</v>
      </c>
      <c r="G2" s="2" t="s">
        <v>31</v>
      </c>
      <c r="H2" s="2" t="s">
        <v>98</v>
      </c>
      <c r="I2" s="2" t="s">
        <v>1144</v>
      </c>
      <c r="J2" s="2" t="s">
        <v>374</v>
      </c>
      <c r="K2" s="2" t="s">
        <v>35</v>
      </c>
      <c r="L2" s="151">
        <v>0</v>
      </c>
      <c r="M2" s="152">
        <v>1</v>
      </c>
      <c r="N2" s="162">
        <v>3.7999999999999999E-2</v>
      </c>
      <c r="O2" s="152">
        <v>754.47299999999996</v>
      </c>
      <c r="P2" s="165">
        <v>4.3622460090724902E-2</v>
      </c>
      <c r="Q2" s="165">
        <v>1.1767384428952199E-3</v>
      </c>
    </row>
    <row r="3" spans="1:17">
      <c r="A3" s="2" t="s">
        <v>26</v>
      </c>
      <c r="B3" s="2">
        <v>378</v>
      </c>
      <c r="C3" s="2" t="s">
        <v>1145</v>
      </c>
      <c r="D3" s="2" t="s">
        <v>1146</v>
      </c>
      <c r="E3" s="21" t="s">
        <v>275</v>
      </c>
      <c r="F3" s="2" t="s">
        <v>917</v>
      </c>
      <c r="G3" s="2" t="s">
        <v>31</v>
      </c>
      <c r="H3" s="2" t="s">
        <v>98</v>
      </c>
      <c r="I3" s="2" t="s">
        <v>1144</v>
      </c>
      <c r="J3" s="2" t="s">
        <v>374</v>
      </c>
      <c r="K3" s="2" t="s">
        <v>1147</v>
      </c>
      <c r="L3" s="152">
        <v>1895.04</v>
      </c>
      <c r="M3" s="152">
        <v>3.7589999999999999</v>
      </c>
      <c r="N3" s="163">
        <v>0</v>
      </c>
      <c r="O3" s="152">
        <v>7123.4539999999997</v>
      </c>
      <c r="P3" s="165">
        <v>0.41186726564027798</v>
      </c>
      <c r="Q3" s="165">
        <v>1.11103327011147E-2</v>
      </c>
    </row>
    <row r="4" spans="1:17">
      <c r="A4" s="2" t="s">
        <v>26</v>
      </c>
      <c r="B4" s="2">
        <v>378</v>
      </c>
      <c r="C4" s="2" t="s">
        <v>1145</v>
      </c>
      <c r="D4" s="2" t="s">
        <v>1146</v>
      </c>
      <c r="E4" s="21" t="s">
        <v>275</v>
      </c>
      <c r="F4" s="2" t="s">
        <v>917</v>
      </c>
      <c r="G4" s="2" t="s">
        <v>31</v>
      </c>
      <c r="H4" s="2" t="s">
        <v>98</v>
      </c>
      <c r="I4" s="2" t="s">
        <v>1144</v>
      </c>
      <c r="J4" s="2" t="s">
        <v>374</v>
      </c>
      <c r="K4" s="2" t="s">
        <v>1148</v>
      </c>
      <c r="L4" s="152">
        <v>0</v>
      </c>
      <c r="M4" s="152">
        <v>2.7410000000000001</v>
      </c>
      <c r="N4" s="163">
        <v>0</v>
      </c>
      <c r="O4" s="152">
        <v>1E-3</v>
      </c>
      <c r="P4" s="165">
        <v>7.7663921621019203E-8</v>
      </c>
      <c r="Q4" s="165">
        <v>2.0950244898472901E-9</v>
      </c>
    </row>
    <row r="5" spans="1:17">
      <c r="A5" s="2" t="s">
        <v>26</v>
      </c>
      <c r="B5" s="2">
        <v>378</v>
      </c>
      <c r="C5" s="2" t="s">
        <v>1145</v>
      </c>
      <c r="D5" s="2" t="s">
        <v>1146</v>
      </c>
      <c r="E5" s="21" t="s">
        <v>275</v>
      </c>
      <c r="F5" s="2" t="s">
        <v>917</v>
      </c>
      <c r="G5" s="2" t="s">
        <v>31</v>
      </c>
      <c r="H5" s="2" t="s">
        <v>98</v>
      </c>
      <c r="I5" s="2" t="s">
        <v>1144</v>
      </c>
      <c r="J5" s="2" t="s">
        <v>374</v>
      </c>
      <c r="K5" s="2" t="s">
        <v>1149</v>
      </c>
      <c r="L5" s="152">
        <v>17.114999999999998</v>
      </c>
      <c r="M5" s="152">
        <v>4.0199999999999996</v>
      </c>
      <c r="N5" s="163">
        <v>0</v>
      </c>
      <c r="O5" s="152">
        <v>68.807000000000002</v>
      </c>
      <c r="P5" s="165">
        <v>3.9783190250371296E-3</v>
      </c>
      <c r="Q5" s="165">
        <v>1.07317215148488E-4</v>
      </c>
    </row>
    <row r="6" spans="1:17">
      <c r="A6" s="2" t="s">
        <v>26</v>
      </c>
      <c r="B6" s="2">
        <v>378</v>
      </c>
      <c r="C6" s="2" t="s">
        <v>1145</v>
      </c>
      <c r="D6" s="2" t="s">
        <v>1146</v>
      </c>
      <c r="E6" s="21" t="s">
        <v>275</v>
      </c>
      <c r="F6" s="2" t="s">
        <v>917</v>
      </c>
      <c r="G6" s="2" t="s">
        <v>31</v>
      </c>
      <c r="H6" s="2" t="s">
        <v>98</v>
      </c>
      <c r="I6" s="2" t="s">
        <v>1144</v>
      </c>
      <c r="J6" s="2" t="s">
        <v>374</v>
      </c>
      <c r="K6" s="2" t="s">
        <v>1150</v>
      </c>
      <c r="L6" s="152">
        <v>0</v>
      </c>
      <c r="M6" s="152">
        <v>2.3359999999999999</v>
      </c>
      <c r="N6" s="163">
        <v>0</v>
      </c>
      <c r="O6" s="152">
        <v>0</v>
      </c>
      <c r="P6" s="165">
        <v>6.4827929968411104E-10</v>
      </c>
      <c r="Q6" s="165">
        <v>1.7487669702371699E-11</v>
      </c>
    </row>
    <row r="7" spans="1:17">
      <c r="A7" s="2" t="s">
        <v>26</v>
      </c>
      <c r="B7" s="2">
        <v>378</v>
      </c>
      <c r="C7" s="2" t="s">
        <v>1145</v>
      </c>
      <c r="D7" s="2" t="s">
        <v>1146</v>
      </c>
      <c r="E7" s="21" t="s">
        <v>275</v>
      </c>
      <c r="F7" s="2" t="s">
        <v>917</v>
      </c>
      <c r="G7" s="2" t="s">
        <v>31</v>
      </c>
      <c r="H7" s="2" t="s">
        <v>98</v>
      </c>
      <c r="I7" s="2" t="s">
        <v>1144</v>
      </c>
      <c r="J7" s="2" t="s">
        <v>374</v>
      </c>
      <c r="K7" s="2" t="s">
        <v>1151</v>
      </c>
      <c r="L7" s="152">
        <v>37.433999999999997</v>
      </c>
      <c r="M7" s="152">
        <v>4.75</v>
      </c>
      <c r="N7" s="163">
        <v>0</v>
      </c>
      <c r="O7" s="152">
        <v>177.82900000000001</v>
      </c>
      <c r="P7" s="165">
        <v>1.0281806925171499E-2</v>
      </c>
      <c r="Q7" s="165">
        <v>2.7735706436804301E-4</v>
      </c>
    </row>
    <row r="8" spans="1:17">
      <c r="A8" s="2" t="s">
        <v>26</v>
      </c>
      <c r="B8" s="2">
        <v>378</v>
      </c>
      <c r="C8" s="2" t="s">
        <v>1145</v>
      </c>
      <c r="D8" s="2" t="s">
        <v>1146</v>
      </c>
      <c r="E8" s="21" t="s">
        <v>275</v>
      </c>
      <c r="F8" s="2" t="s">
        <v>915</v>
      </c>
      <c r="G8" s="2" t="s">
        <v>31</v>
      </c>
      <c r="H8" s="2" t="s">
        <v>98</v>
      </c>
      <c r="I8" s="2" t="s">
        <v>1144</v>
      </c>
      <c r="J8" s="2" t="s">
        <v>374</v>
      </c>
      <c r="K8" s="2" t="s">
        <v>35</v>
      </c>
      <c r="L8" s="152">
        <v>0</v>
      </c>
      <c r="M8" s="152">
        <v>1</v>
      </c>
      <c r="N8" s="163">
        <v>3.7999999999999999E-2</v>
      </c>
      <c r="O8" s="152">
        <v>9170.9439999999995</v>
      </c>
      <c r="P8" s="165">
        <v>0.53025007000658797</v>
      </c>
      <c r="Q8" s="165">
        <v>1.4303770131875299E-2</v>
      </c>
    </row>
    <row r="9" spans="1:17">
      <c r="A9" s="2" t="s">
        <v>26</v>
      </c>
      <c r="B9" s="2">
        <v>1433</v>
      </c>
      <c r="C9" s="2" t="s">
        <v>1145</v>
      </c>
      <c r="D9" s="2" t="s">
        <v>1146</v>
      </c>
      <c r="E9" s="21" t="s">
        <v>275</v>
      </c>
      <c r="F9" s="2" t="s">
        <v>917</v>
      </c>
      <c r="G9" s="2" t="s">
        <v>31</v>
      </c>
      <c r="H9" s="2" t="s">
        <v>98</v>
      </c>
      <c r="I9" s="2" t="s">
        <v>1144</v>
      </c>
      <c r="J9" s="2" t="s">
        <v>374</v>
      </c>
      <c r="K9" s="2" t="s">
        <v>1147</v>
      </c>
      <c r="L9" s="152">
        <v>0.47699999999999998</v>
      </c>
      <c r="M9" s="152">
        <v>3.7589999999999999</v>
      </c>
      <c r="N9" s="163">
        <v>0</v>
      </c>
      <c r="O9" s="152">
        <v>1.7909999999999999</v>
      </c>
      <c r="P9" s="165">
        <v>4.3745459759846901E-2</v>
      </c>
      <c r="Q9" s="165">
        <v>2.0930562797943499E-4</v>
      </c>
    </row>
    <row r="10" spans="1:17">
      <c r="A10" s="2" t="s">
        <v>26</v>
      </c>
      <c r="B10" s="2">
        <v>1433</v>
      </c>
      <c r="C10" s="2" t="s">
        <v>1145</v>
      </c>
      <c r="D10" s="2" t="s">
        <v>1146</v>
      </c>
      <c r="E10" s="21" t="s">
        <v>275</v>
      </c>
      <c r="F10" s="2" t="s">
        <v>917</v>
      </c>
      <c r="G10" s="2" t="s">
        <v>31</v>
      </c>
      <c r="H10" s="2" t="s">
        <v>98</v>
      </c>
      <c r="I10" s="2" t="s">
        <v>1144</v>
      </c>
      <c r="J10" s="2" t="s">
        <v>374</v>
      </c>
      <c r="K10" s="2" t="s">
        <v>1149</v>
      </c>
      <c r="L10" s="152">
        <v>0.53400000000000003</v>
      </c>
      <c r="M10" s="152">
        <v>4.0199999999999996</v>
      </c>
      <c r="N10" s="163">
        <v>0</v>
      </c>
      <c r="O10" s="152">
        <v>2.1480000000000001</v>
      </c>
      <c r="P10" s="165">
        <v>5.2453911070403897E-2</v>
      </c>
      <c r="Q10" s="165">
        <v>2.5097230333936602E-4</v>
      </c>
    </row>
    <row r="11" spans="1:17">
      <c r="A11" s="2" t="s">
        <v>26</v>
      </c>
      <c r="B11" s="2">
        <v>1433</v>
      </c>
      <c r="C11" s="2" t="s">
        <v>1145</v>
      </c>
      <c r="D11" s="2" t="s">
        <v>1146</v>
      </c>
      <c r="E11" s="21" t="s">
        <v>275</v>
      </c>
      <c r="F11" s="2" t="s">
        <v>915</v>
      </c>
      <c r="G11" s="2" t="s">
        <v>31</v>
      </c>
      <c r="H11" s="2" t="s">
        <v>98</v>
      </c>
      <c r="I11" s="2" t="s">
        <v>1144</v>
      </c>
      <c r="J11" s="2" t="s">
        <v>374</v>
      </c>
      <c r="K11" s="2" t="s">
        <v>35</v>
      </c>
      <c r="L11" s="152">
        <v>0</v>
      </c>
      <c r="M11" s="152">
        <v>1</v>
      </c>
      <c r="N11" s="163">
        <v>3.7999999999999999E-2</v>
      </c>
      <c r="O11" s="152">
        <v>37.01</v>
      </c>
      <c r="P11" s="165">
        <v>0.90380722280718995</v>
      </c>
      <c r="Q11" s="165">
        <v>4.3243787899480603E-3</v>
      </c>
    </row>
    <row r="12" spans="1:17">
      <c r="E12" s="21"/>
      <c r="N12" s="146"/>
    </row>
    <row r="13" spans="1:17">
      <c r="E13" s="21"/>
      <c r="N13" s="146"/>
    </row>
    <row r="14" spans="1:17">
      <c r="E14" s="21"/>
      <c r="N14" s="146"/>
    </row>
    <row r="15" spans="1:17">
      <c r="E15" s="21"/>
      <c r="N15" s="146"/>
    </row>
    <row r="16" spans="1:17">
      <c r="E16" s="21"/>
      <c r="N16" s="146"/>
    </row>
    <row r="17" spans="5:14">
      <c r="E17" s="21"/>
      <c r="N17" s="146"/>
    </row>
    <row r="18" spans="5:14">
      <c r="E18" s="21"/>
      <c r="N18" s="146"/>
    </row>
    <row r="19" spans="5:14">
      <c r="E19" s="21"/>
      <c r="N19" s="146"/>
    </row>
    <row r="20" spans="5:14">
      <c r="E20" s="21"/>
      <c r="N20" s="146"/>
    </row>
  </sheetData>
  <sheetProtection formatColumns="0"/>
  <customSheetViews>
    <customSheetView guid="{AE318230-F718-49FC-82EB-7CAC3DCD05F1}" showGridLines="0">
      <selection activeCell="K3" sqref="K3"/>
      <pageMargins left="0.7" right="0.7" top="0.75" bottom="0.75" header="0.3" footer="0.3"/>
      <pageSetup paperSize="9" orientation="portrait" verticalDpi="0"/>
    </customSheetView>
  </customSheetViews>
  <dataValidations count="4">
    <dataValidation type="list" allowBlank="1" showInputMessage="1" showErrorMessage="1" sqref="G2:G20" xr:uid="{00000000-0002-0000-0200-000000000000}">
      <formula1>israel_abroad</formula1>
    </dataValidation>
    <dataValidation type="list" allowBlank="1" showInputMessage="1" showErrorMessage="1" sqref="H2:H20" xr:uid="{00000000-0002-0000-0200-000001000000}">
      <formula1>Holding_interest</formula1>
    </dataValidation>
    <dataValidation type="list" allowBlank="1" showInputMessage="1" showErrorMessage="1" sqref="J2:J21" xr:uid="{00000000-0002-0000-0200-000002000000}">
      <formula1>Rating_Agency</formula1>
    </dataValidation>
    <dataValidation type="list" allowBlank="1" showInputMessage="1" showErrorMessage="1" sqref="E2:E20" xr:uid="{00000000-0002-0000-0200-000003000000}">
      <formula1>Issuer_Number_Banks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4000000}">
          <x14:formula1>
            <xm:f>'אפשרויות בחירה'!$C$853:$C$861</xm:f>
          </x14:formula1>
          <xm:sqref>F2:F20</xm:sqref>
        </x14:dataValidation>
      </x14:dataValidations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V22"/>
  <sheetViews>
    <sheetView rightToLeft="1" zoomScale="70" zoomScaleNormal="70" workbookViewId="0">
      <selection activeCell="A2" sqref="A2"/>
    </sheetView>
  </sheetViews>
  <sheetFormatPr defaultColWidth="11.625" defaultRowHeight="14.1" customHeight="1"/>
  <cols>
    <col min="1" max="15" width="11.625" style="2" customWidth="1"/>
    <col min="16" max="16" width="11.625" style="147" customWidth="1"/>
    <col min="17" max="20" width="11.625" style="2" customWidth="1"/>
    <col min="21" max="16384" width="11.625" style="2"/>
  </cols>
  <sheetData>
    <row r="1" spans="1:22" ht="66.75" customHeight="1">
      <c r="A1" s="22" t="s">
        <v>0</v>
      </c>
      <c r="B1" s="22" t="s">
        <v>1</v>
      </c>
      <c r="C1" s="22" t="s">
        <v>79</v>
      </c>
      <c r="D1" s="22" t="s">
        <v>80</v>
      </c>
      <c r="E1" s="22" t="s">
        <v>81</v>
      </c>
      <c r="F1" s="22" t="s">
        <v>82</v>
      </c>
      <c r="G1" s="22" t="s">
        <v>83</v>
      </c>
      <c r="H1" s="22" t="s">
        <v>6</v>
      </c>
      <c r="I1" s="22" t="s">
        <v>7</v>
      </c>
      <c r="J1" s="22" t="s">
        <v>84</v>
      </c>
      <c r="K1" s="22" t="s">
        <v>9</v>
      </c>
      <c r="L1" s="22" t="s">
        <v>10</v>
      </c>
      <c r="M1" s="22" t="s">
        <v>85</v>
      </c>
      <c r="N1" s="22" t="s">
        <v>11</v>
      </c>
      <c r="O1" s="22" t="s">
        <v>18</v>
      </c>
      <c r="P1" s="145" t="s">
        <v>14</v>
      </c>
      <c r="Q1" s="22" t="s">
        <v>86</v>
      </c>
      <c r="R1" s="22" t="s">
        <v>87</v>
      </c>
      <c r="S1" s="22" t="s">
        <v>88</v>
      </c>
      <c r="T1" s="22" t="s">
        <v>89</v>
      </c>
      <c r="U1" s="11"/>
      <c r="V1" s="11"/>
    </row>
    <row r="2" spans="1:22" ht="14.1" customHeight="1">
      <c r="D2" s="23"/>
      <c r="G2" s="21"/>
      <c r="H2" s="21"/>
      <c r="I2" s="21"/>
      <c r="J2" s="23"/>
      <c r="K2" s="23"/>
      <c r="L2" s="23"/>
      <c r="M2" s="23"/>
      <c r="P2" s="146"/>
      <c r="Q2" s="23"/>
      <c r="R2" s="21"/>
      <c r="S2" s="21"/>
      <c r="T2" s="21"/>
    </row>
    <row r="3" spans="1:22" ht="14.1" customHeight="1">
      <c r="D3" s="23"/>
      <c r="H3" s="21"/>
      <c r="I3" s="21"/>
      <c r="J3" s="23"/>
      <c r="K3" s="23"/>
      <c r="L3" s="23"/>
      <c r="M3" s="23"/>
      <c r="Q3" s="23"/>
    </row>
    <row r="4" spans="1:22" ht="14.1" customHeight="1">
      <c r="D4" s="23"/>
      <c r="H4" s="21"/>
      <c r="I4" s="21"/>
      <c r="J4" s="23"/>
      <c r="K4" s="23"/>
      <c r="L4" s="23"/>
      <c r="M4" s="23"/>
      <c r="Q4" s="23"/>
    </row>
    <row r="5" spans="1:22" ht="14.1" customHeight="1">
      <c r="D5" s="23"/>
      <c r="H5" s="21"/>
      <c r="I5" s="21"/>
      <c r="J5" s="23"/>
      <c r="K5" s="23"/>
      <c r="L5" s="23"/>
      <c r="M5" s="23"/>
      <c r="O5" s="11"/>
      <c r="Q5" s="23"/>
    </row>
    <row r="6" spans="1:22" ht="14.1" customHeight="1">
      <c r="D6" s="23"/>
      <c r="H6" s="21"/>
      <c r="I6" s="21"/>
      <c r="J6" s="23"/>
      <c r="K6" s="23"/>
      <c r="L6" s="23"/>
      <c r="M6" s="23"/>
      <c r="O6" s="11"/>
      <c r="Q6" s="23"/>
    </row>
    <row r="7" spans="1:22" ht="14.1" customHeight="1">
      <c r="D7" s="23"/>
      <c r="H7" s="21"/>
      <c r="I7" s="21"/>
      <c r="J7" s="23"/>
      <c r="K7" s="23"/>
      <c r="L7" s="23"/>
      <c r="M7" s="23"/>
      <c r="Q7" s="23"/>
    </row>
    <row r="8" spans="1:22" ht="14.1" customHeight="1">
      <c r="D8" s="23"/>
      <c r="H8" s="21"/>
      <c r="I8" s="21"/>
      <c r="J8" s="23"/>
      <c r="K8" s="23"/>
      <c r="L8" s="23"/>
      <c r="M8" s="23"/>
      <c r="N8" s="11"/>
      <c r="Q8" s="23"/>
    </row>
    <row r="9" spans="1:22" ht="14.1" customHeight="1">
      <c r="D9" s="23"/>
      <c r="H9" s="21"/>
      <c r="I9" s="21"/>
      <c r="J9" s="23"/>
      <c r="K9" s="23"/>
      <c r="L9" s="23"/>
      <c r="M9" s="23"/>
      <c r="Q9" s="23"/>
    </row>
    <row r="10" spans="1:22" ht="13.5" customHeight="1">
      <c r="D10" s="23"/>
      <c r="H10" s="21"/>
      <c r="I10" s="21"/>
      <c r="J10" s="23"/>
      <c r="K10" s="23"/>
      <c r="L10" s="23"/>
      <c r="M10" s="23"/>
      <c r="Q10" s="23"/>
    </row>
    <row r="11" spans="1:22" ht="13.5" customHeight="1">
      <c r="D11" s="23"/>
      <c r="H11" s="21"/>
      <c r="I11" s="21"/>
      <c r="J11" s="23"/>
      <c r="K11" s="23"/>
      <c r="L11" s="23"/>
      <c r="M11" s="23"/>
      <c r="Q11" s="23"/>
    </row>
    <row r="12" spans="1:22" ht="14.1" customHeight="1">
      <c r="D12" s="23"/>
      <c r="H12" s="21"/>
      <c r="I12" s="21"/>
      <c r="J12" s="23"/>
      <c r="K12" s="23"/>
      <c r="L12" s="23"/>
      <c r="M12" s="23"/>
      <c r="Q12" s="23"/>
    </row>
    <row r="13" spans="1:22" ht="14.1" customHeight="1">
      <c r="D13" s="23"/>
      <c r="H13" s="21"/>
      <c r="I13" s="21"/>
      <c r="J13" s="23"/>
      <c r="K13" s="23"/>
      <c r="L13" s="23"/>
      <c r="M13" s="23"/>
      <c r="Q13" s="23"/>
    </row>
    <row r="14" spans="1:22" ht="14.1" customHeight="1">
      <c r="D14" s="23"/>
      <c r="H14" s="21"/>
      <c r="I14" s="21"/>
      <c r="J14" s="23"/>
      <c r="K14" s="23"/>
      <c r="L14" s="23"/>
      <c r="M14" s="23"/>
      <c r="Q14" s="23"/>
    </row>
    <row r="15" spans="1:22" ht="14.1" customHeight="1">
      <c r="D15" s="23"/>
      <c r="H15" s="21"/>
      <c r="I15" s="21"/>
      <c r="J15" s="23"/>
      <c r="K15" s="23"/>
      <c r="L15" s="23"/>
      <c r="M15" s="23"/>
      <c r="Q15" s="23"/>
    </row>
    <row r="16" spans="1:22" ht="14.1" customHeight="1">
      <c r="D16" s="23"/>
      <c r="H16" s="21"/>
      <c r="I16" s="21"/>
      <c r="J16" s="23"/>
      <c r="K16" s="23"/>
      <c r="L16" s="23"/>
      <c r="M16" s="23"/>
      <c r="Q16" s="23"/>
    </row>
    <row r="17" spans="4:17" ht="14.1" customHeight="1">
      <c r="D17" s="23"/>
      <c r="H17" s="21"/>
      <c r="I17" s="21"/>
      <c r="J17" s="23"/>
      <c r="K17" s="23"/>
      <c r="L17" s="23"/>
      <c r="M17" s="23"/>
      <c r="Q17" s="23"/>
    </row>
    <row r="18" spans="4:17" ht="14.1" customHeight="1">
      <c r="D18" s="23"/>
      <c r="H18" s="21"/>
      <c r="I18" s="21"/>
      <c r="J18" s="23"/>
      <c r="K18" s="23"/>
      <c r="L18" s="23"/>
      <c r="M18" s="23"/>
      <c r="Q18" s="23"/>
    </row>
    <row r="19" spans="4:17" ht="14.1" customHeight="1">
      <c r="D19" s="23"/>
      <c r="H19" s="21"/>
      <c r="I19" s="21"/>
      <c r="J19" s="23"/>
      <c r="K19" s="23"/>
      <c r="L19" s="23"/>
      <c r="M19" s="23"/>
      <c r="Q19" s="23"/>
    </row>
    <row r="20" spans="4:17" ht="14.1" customHeight="1">
      <c r="D20" s="23"/>
      <c r="H20" s="21"/>
      <c r="I20" s="21"/>
      <c r="J20" s="23"/>
      <c r="L20" s="23"/>
      <c r="M20" s="23"/>
      <c r="Q20" s="23"/>
    </row>
    <row r="21" spans="4:17" ht="14.1" customHeight="1">
      <c r="D21" s="4"/>
    </row>
    <row r="22" spans="4:17" ht="14.1" customHeight="1">
      <c r="D22" s="4"/>
    </row>
  </sheetData>
  <sheetProtection formatColumns="0"/>
  <dataConsolidate/>
  <customSheetViews>
    <customSheetView guid="{AE318230-F718-49FC-82EB-7CAC3DCD05F1}" showGridLines="0" hiddenRows="1">
      <selection activeCell="F2" sqref="F2"/>
      <pageMargins left="0.7" right="0.7" top="0.75" bottom="0.75" header="0.3" footer="0.3"/>
    </customSheetView>
  </customSheetViews>
  <dataValidations count="8">
    <dataValidation type="list" allowBlank="1" showInputMessage="1" showErrorMessage="1" sqref="H2:H20" xr:uid="{00000000-0002-0000-1D00-000000000000}">
      <formula1>israel_abroad</formula1>
    </dataValidation>
    <dataValidation type="list" allowBlank="1" showInputMessage="1" showErrorMessage="1" sqref="I2:I20" xr:uid="{00000000-0002-0000-1D00-000001000000}">
      <formula1>Country_list</formula1>
    </dataValidation>
    <dataValidation type="list" allowBlank="1" showInputMessage="1" showErrorMessage="1" sqref="C8" xr:uid="{00000000-0002-0000-1D00-000002000000}">
      <formula1>#REF!</formula1>
    </dataValidation>
    <dataValidation type="list" allowBlank="1" showInputMessage="1" showErrorMessage="1" sqref="D2:D20" xr:uid="{00000000-0002-0000-1D00-000003000000}">
      <formula1>issuer_number_loan</formula1>
    </dataValidation>
    <dataValidation type="list" allowBlank="1" showInputMessage="1" showErrorMessage="1" sqref="L2:L20" xr:uid="{00000000-0002-0000-1D00-000004000000}">
      <formula1>Rating_Agency</formula1>
    </dataValidation>
    <dataValidation type="list" allowBlank="1" showInputMessage="1" showErrorMessage="1" sqref="Q2:Q20" xr:uid="{00000000-0002-0000-1D00-000005000000}">
      <formula1>Type_of_Interest_Rate</formula1>
    </dataValidation>
    <dataValidation type="list" allowBlank="1" showInputMessage="1" showErrorMessage="1" sqref="J2:J20" xr:uid="{00000000-0002-0000-1D00-000006000000}">
      <formula1>Holding_interest</formula1>
    </dataValidation>
    <dataValidation type="list" allowBlank="1" showInputMessage="1" showErrorMessage="1" sqref="M2:M20" xr:uid="{00000000-0002-0000-1D00-000007000000}">
      <formula1>what_is_rated_loans</formula1>
    </dataValidation>
  </dataValidations>
  <pageMargins left="0.7" right="0.7" top="0.75" bottom="0.75" header="0.3" footer="0.3"/>
  <pageSetup paperSize="9" orientation="portrait" verticalDpi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4"/>
  <dimension ref="A1:V28"/>
  <sheetViews>
    <sheetView rightToLeft="1" zoomScale="90" zoomScaleNormal="90" workbookViewId="0">
      <selection activeCell="C19" sqref="C19"/>
    </sheetView>
  </sheetViews>
  <sheetFormatPr defaultColWidth="11.625" defaultRowHeight="14.1" customHeight="1"/>
  <cols>
    <col min="1" max="8" width="11.625" style="2" customWidth="1"/>
    <col min="9" max="9" width="12.625" style="2" customWidth="1"/>
    <col min="10" max="11" width="11.625" style="2" customWidth="1"/>
    <col min="12" max="12" width="14.375" style="2" bestFit="1" customWidth="1"/>
    <col min="13" max="13" width="11.625" style="2" customWidth="1"/>
    <col min="14" max="14" width="14.375" style="2" bestFit="1" customWidth="1"/>
    <col min="15" max="23" width="11.625" style="2" customWidth="1"/>
    <col min="24" max="16384" width="11.625" style="2"/>
  </cols>
  <sheetData>
    <row r="1" spans="1:22" ht="66.75" customHeight="1">
      <c r="A1" s="22" t="s">
        <v>0</v>
      </c>
      <c r="B1" s="22" t="s">
        <v>1</v>
      </c>
      <c r="C1" s="22" t="s">
        <v>5</v>
      </c>
      <c r="D1" s="22" t="s">
        <v>148</v>
      </c>
      <c r="E1" s="22" t="s">
        <v>149</v>
      </c>
      <c r="F1" s="22" t="s">
        <v>150</v>
      </c>
      <c r="G1" s="22" t="s">
        <v>151</v>
      </c>
      <c r="H1" s="22" t="s">
        <v>152</v>
      </c>
      <c r="I1" s="22" t="s">
        <v>153</v>
      </c>
      <c r="J1" s="22" t="s">
        <v>11</v>
      </c>
      <c r="K1" s="22" t="s">
        <v>154</v>
      </c>
      <c r="L1" s="22" t="s">
        <v>155</v>
      </c>
      <c r="M1" s="22" t="s">
        <v>156</v>
      </c>
      <c r="N1" s="22" t="s">
        <v>157</v>
      </c>
      <c r="O1" s="22" t="s">
        <v>158</v>
      </c>
      <c r="P1" s="22" t="s">
        <v>159</v>
      </c>
      <c r="Q1" s="22" t="s">
        <v>160</v>
      </c>
    </row>
    <row r="2" spans="1:22" ht="14.1" customHeight="1">
      <c r="A2" s="11">
        <v>378</v>
      </c>
      <c r="B2" s="11">
        <v>378</v>
      </c>
      <c r="C2" s="11" t="s">
        <v>1065</v>
      </c>
      <c r="D2" s="11" t="s">
        <v>2067</v>
      </c>
      <c r="E2" s="11" t="s">
        <v>2068</v>
      </c>
      <c r="F2" s="30" t="s">
        <v>1286</v>
      </c>
      <c r="G2" s="11" t="s">
        <v>2069</v>
      </c>
      <c r="H2" s="11">
        <v>620178301</v>
      </c>
      <c r="I2" s="30" t="s">
        <v>34</v>
      </c>
      <c r="J2" t="s">
        <v>1149</v>
      </c>
      <c r="K2" s="30" t="s">
        <v>2070</v>
      </c>
      <c r="L2" s="177">
        <v>540000</v>
      </c>
      <c r="M2" s="177">
        <v>2170.9079999999999</v>
      </c>
      <c r="N2" s="178">
        <v>77311.87</v>
      </c>
      <c r="O2" s="178">
        <v>310.80917977400009</v>
      </c>
      <c r="P2" s="179">
        <v>0.14317012962962969</v>
      </c>
      <c r="Q2" s="180">
        <v>47421</v>
      </c>
      <c r="R2" s="11"/>
      <c r="V2" s="21"/>
    </row>
    <row r="3" spans="1:22" ht="14.1" customHeight="1">
      <c r="A3" s="11">
        <v>378</v>
      </c>
      <c r="B3" s="11">
        <v>378</v>
      </c>
      <c r="C3" s="11" t="s">
        <v>1065</v>
      </c>
      <c r="D3" s="11" t="s">
        <v>2096</v>
      </c>
      <c r="E3" s="11" t="s">
        <v>2097</v>
      </c>
      <c r="F3" s="30" t="s">
        <v>34</v>
      </c>
      <c r="G3" s="11" t="s">
        <v>2098</v>
      </c>
      <c r="H3" s="11">
        <v>29992050</v>
      </c>
      <c r="I3" s="30" t="s">
        <v>34</v>
      </c>
      <c r="J3" t="s">
        <v>1147</v>
      </c>
      <c r="K3" s="30" t="s">
        <v>2099</v>
      </c>
      <c r="L3" s="177">
        <v>750000</v>
      </c>
      <c r="M3" s="177">
        <v>2819.25</v>
      </c>
      <c r="N3" s="178">
        <v>296001</v>
      </c>
      <c r="O3" s="178">
        <v>1112.6677590000002</v>
      </c>
      <c r="P3" s="179">
        <v>0.39466800000000007</v>
      </c>
      <c r="Q3" s="180">
        <v>47817</v>
      </c>
      <c r="V3" s="21"/>
    </row>
    <row r="4" spans="1:22" ht="13.5" customHeight="1">
      <c r="A4" s="11">
        <v>378</v>
      </c>
      <c r="B4" s="11">
        <v>378</v>
      </c>
      <c r="C4" s="11" t="s">
        <v>1065</v>
      </c>
      <c r="D4" s="11" t="s">
        <v>1999</v>
      </c>
      <c r="E4" s="11" t="s">
        <v>2000</v>
      </c>
      <c r="F4" s="30" t="s">
        <v>1286</v>
      </c>
      <c r="G4" s="11" t="s">
        <v>2001</v>
      </c>
      <c r="H4" s="11">
        <v>40131020</v>
      </c>
      <c r="I4" s="30" t="s">
        <v>34</v>
      </c>
      <c r="J4" t="s">
        <v>1147</v>
      </c>
      <c r="K4" s="30" t="s">
        <v>2002</v>
      </c>
      <c r="L4" s="177">
        <v>600000</v>
      </c>
      <c r="M4" s="177">
        <v>2255.4</v>
      </c>
      <c r="N4" s="178">
        <v>101981</v>
      </c>
      <c r="O4" s="178">
        <v>383.34657900000013</v>
      </c>
      <c r="P4" s="179">
        <v>0.16996833333333339</v>
      </c>
      <c r="Q4" s="180">
        <v>47573</v>
      </c>
      <c r="V4" s="21"/>
    </row>
    <row r="5" spans="1:22" ht="13.5" customHeight="1">
      <c r="A5" s="11">
        <v>378</v>
      </c>
      <c r="B5" s="11">
        <v>378</v>
      </c>
      <c r="C5" s="11" t="s">
        <v>1065</v>
      </c>
      <c r="D5" s="11" t="s">
        <v>2063</v>
      </c>
      <c r="E5" s="11" t="s">
        <v>2064</v>
      </c>
      <c r="F5" s="30" t="s">
        <v>1286</v>
      </c>
      <c r="G5" s="11" t="s">
        <v>2065</v>
      </c>
      <c r="H5" s="11">
        <v>62017141</v>
      </c>
      <c r="I5" s="30" t="s">
        <v>34</v>
      </c>
      <c r="J5" t="s">
        <v>1149</v>
      </c>
      <c r="K5" s="30" t="s">
        <v>2066</v>
      </c>
      <c r="L5" s="177">
        <v>500000</v>
      </c>
      <c r="M5" s="177">
        <v>2010.1</v>
      </c>
      <c r="N5" s="178">
        <v>36167.510000000009</v>
      </c>
      <c r="O5" s="178">
        <v>145.40062370200013</v>
      </c>
      <c r="P5" s="179">
        <v>7.2335020000000069E-2</v>
      </c>
      <c r="Q5" s="180">
        <v>46568</v>
      </c>
      <c r="V5" s="21"/>
    </row>
    <row r="6" spans="1:22" ht="14.1" customHeight="1">
      <c r="A6" s="11">
        <v>378</v>
      </c>
      <c r="B6" s="11">
        <v>378</v>
      </c>
      <c r="C6" s="11" t="s">
        <v>1065</v>
      </c>
      <c r="D6" s="11" t="s">
        <v>2028</v>
      </c>
      <c r="E6" s="11" t="s">
        <v>2029</v>
      </c>
      <c r="F6" s="30" t="s">
        <v>272</v>
      </c>
      <c r="G6" s="11" t="s">
        <v>2030</v>
      </c>
      <c r="H6" s="11">
        <v>62014170</v>
      </c>
      <c r="I6" s="30" t="s">
        <v>34</v>
      </c>
      <c r="J6" t="s">
        <v>1147</v>
      </c>
      <c r="K6" s="30" t="s">
        <v>2031</v>
      </c>
      <c r="L6" s="177">
        <v>1500000</v>
      </c>
      <c r="M6" s="177">
        <v>5638.5</v>
      </c>
      <c r="N6" s="178">
        <v>345000</v>
      </c>
      <c r="O6" s="178">
        <v>1296.855</v>
      </c>
      <c r="P6" s="179">
        <v>0.23</v>
      </c>
      <c r="Q6" s="180">
        <v>47483</v>
      </c>
      <c r="V6" s="21"/>
    </row>
    <row r="7" spans="1:22" ht="14.1" customHeight="1">
      <c r="A7" s="11">
        <v>378</v>
      </c>
      <c r="B7" s="11">
        <v>378</v>
      </c>
      <c r="C7" s="11" t="s">
        <v>1065</v>
      </c>
      <c r="D7" s="11" t="s">
        <v>1987</v>
      </c>
      <c r="E7" s="11" t="s">
        <v>1988</v>
      </c>
      <c r="F7" s="30" t="s">
        <v>271</v>
      </c>
      <c r="G7" s="11" t="s">
        <v>1989</v>
      </c>
      <c r="H7" s="11">
        <v>50000884</v>
      </c>
      <c r="I7" s="30" t="s">
        <v>34</v>
      </c>
      <c r="J7" t="s">
        <v>35</v>
      </c>
      <c r="K7" s="30" t="s">
        <v>1990</v>
      </c>
      <c r="L7" s="177">
        <v>3000000</v>
      </c>
      <c r="M7" s="177">
        <v>3000</v>
      </c>
      <c r="N7" s="178">
        <v>992803</v>
      </c>
      <c r="O7" s="178">
        <v>992.803</v>
      </c>
      <c r="P7" s="179">
        <v>0.33093433333333333</v>
      </c>
      <c r="Q7" s="180">
        <v>46721</v>
      </c>
      <c r="V7" s="21"/>
    </row>
    <row r="8" spans="1:22" ht="14.1" customHeight="1">
      <c r="A8" s="11">
        <v>378</v>
      </c>
      <c r="B8" s="11">
        <v>378</v>
      </c>
      <c r="C8" s="11" t="s">
        <v>1065</v>
      </c>
      <c r="D8" s="11" t="s">
        <v>1977</v>
      </c>
      <c r="E8" s="11" t="s">
        <v>1978</v>
      </c>
      <c r="F8" s="30" t="s">
        <v>272</v>
      </c>
      <c r="G8" s="11" t="s">
        <v>1979</v>
      </c>
      <c r="H8" s="11">
        <v>500010151</v>
      </c>
      <c r="I8" s="30" t="s">
        <v>34</v>
      </c>
      <c r="J8" t="s">
        <v>35</v>
      </c>
      <c r="K8" s="30" t="s">
        <v>1980</v>
      </c>
      <c r="L8" s="177">
        <v>2000000</v>
      </c>
      <c r="M8" s="177">
        <v>2000</v>
      </c>
      <c r="N8" s="178">
        <v>702519.99</v>
      </c>
      <c r="O8" s="178">
        <v>702.51999000000001</v>
      </c>
      <c r="P8" s="179">
        <v>0.35125999499999999</v>
      </c>
      <c r="Q8" s="180">
        <v>46691</v>
      </c>
      <c r="V8" s="21"/>
    </row>
    <row r="9" spans="1:22" ht="14.1" customHeight="1">
      <c r="A9" s="11">
        <v>378</v>
      </c>
      <c r="B9" s="11">
        <v>378</v>
      </c>
      <c r="C9" s="11" t="s">
        <v>1065</v>
      </c>
      <c r="D9" s="11" t="s">
        <v>2047</v>
      </c>
      <c r="E9" s="11" t="s">
        <v>2155</v>
      </c>
      <c r="F9" s="30" t="s">
        <v>272</v>
      </c>
      <c r="G9" s="11" t="s">
        <v>2052</v>
      </c>
      <c r="H9" s="11">
        <v>620127780</v>
      </c>
      <c r="I9" s="30" t="s">
        <v>34</v>
      </c>
      <c r="J9" t="s">
        <v>1147</v>
      </c>
      <c r="K9" s="30" t="s">
        <v>2053</v>
      </c>
      <c r="L9" s="177">
        <v>1500000</v>
      </c>
      <c r="M9" s="177">
        <v>5638.5</v>
      </c>
      <c r="N9" s="178">
        <v>61917</v>
      </c>
      <c r="O9" s="178">
        <v>232.74600300000048</v>
      </c>
      <c r="P9" s="179">
        <v>4.1278000000000085E-2</v>
      </c>
      <c r="Q9" s="180">
        <v>47421</v>
      </c>
      <c r="V9" s="21"/>
    </row>
    <row r="10" spans="1:22" ht="14.1" customHeight="1">
      <c r="A10" s="11">
        <v>378</v>
      </c>
      <c r="B10" s="11">
        <v>378</v>
      </c>
      <c r="C10" s="11" t="s">
        <v>1065</v>
      </c>
      <c r="D10" s="11" t="s">
        <v>2077</v>
      </c>
      <c r="E10" s="11" t="s">
        <v>2078</v>
      </c>
      <c r="F10" s="30" t="s">
        <v>272</v>
      </c>
      <c r="G10" s="11" t="s">
        <v>2079</v>
      </c>
      <c r="H10" s="11">
        <v>62007083</v>
      </c>
      <c r="I10" s="30" t="s">
        <v>34</v>
      </c>
      <c r="J10" t="s">
        <v>1147</v>
      </c>
      <c r="K10" s="30" t="s">
        <v>2081</v>
      </c>
      <c r="L10" s="177">
        <v>510000</v>
      </c>
      <c r="M10" s="177">
        <v>1917.09</v>
      </c>
      <c r="N10" s="178">
        <v>86444.989999999991</v>
      </c>
      <c r="O10" s="178">
        <v>324.94671741000002</v>
      </c>
      <c r="P10" s="179">
        <v>0.16949998039215688</v>
      </c>
      <c r="Q10" s="180">
        <v>47938</v>
      </c>
      <c r="V10" s="21"/>
    </row>
    <row r="11" spans="1:22" ht="14.1" customHeight="1">
      <c r="A11" s="11">
        <v>378</v>
      </c>
      <c r="B11" s="11">
        <v>378</v>
      </c>
      <c r="C11" s="11" t="s">
        <v>1065</v>
      </c>
      <c r="D11" s="11" t="s">
        <v>2023</v>
      </c>
      <c r="E11" s="11" t="s">
        <v>2024</v>
      </c>
      <c r="F11" s="30" t="s">
        <v>1286</v>
      </c>
      <c r="G11" s="11" t="s">
        <v>2025</v>
      </c>
      <c r="H11" s="11">
        <v>62006200</v>
      </c>
      <c r="I11" s="30" t="s">
        <v>34</v>
      </c>
      <c r="J11" t="s">
        <v>1149</v>
      </c>
      <c r="K11" s="30" t="s">
        <v>2026</v>
      </c>
      <c r="L11" s="177">
        <v>1000000</v>
      </c>
      <c r="M11" s="177">
        <v>4020.2</v>
      </c>
      <c r="N11" s="178">
        <v>15426.989999999991</v>
      </c>
      <c r="O11" s="178">
        <v>62.019585198000073</v>
      </c>
      <c r="P11" s="179">
        <v>1.5426990000000019E-2</v>
      </c>
      <c r="Q11" s="180">
        <v>45869</v>
      </c>
    </row>
    <row r="12" spans="1:22" ht="14.1" customHeight="1">
      <c r="A12" s="11">
        <v>378</v>
      </c>
      <c r="B12" s="11">
        <v>378</v>
      </c>
      <c r="C12" s="11" t="s">
        <v>1065</v>
      </c>
      <c r="D12" s="11" t="s">
        <v>2110</v>
      </c>
      <c r="E12" s="11" t="s">
        <v>2111</v>
      </c>
      <c r="F12" s="30" t="s">
        <v>34</v>
      </c>
      <c r="G12" s="11" t="s">
        <v>2112</v>
      </c>
      <c r="H12" s="11">
        <v>62015961</v>
      </c>
      <c r="I12" s="30" t="s">
        <v>34</v>
      </c>
      <c r="J12" t="s">
        <v>1149</v>
      </c>
      <c r="K12" s="30" t="s">
        <v>2113</v>
      </c>
      <c r="L12" s="177">
        <v>170000</v>
      </c>
      <c r="M12" s="177">
        <v>683.43399999999997</v>
      </c>
      <c r="N12" s="178">
        <v>15299.989999999991</v>
      </c>
      <c r="O12" s="178">
        <v>61.509019797999997</v>
      </c>
      <c r="P12" s="179">
        <v>8.9999941176470588E-2</v>
      </c>
      <c r="Q12" s="180">
        <v>44909</v>
      </c>
    </row>
    <row r="13" spans="1:22" ht="14.1" customHeight="1">
      <c r="A13" s="11">
        <v>378</v>
      </c>
      <c r="B13" s="11">
        <v>378</v>
      </c>
      <c r="C13" s="11" t="s">
        <v>1065</v>
      </c>
      <c r="D13" s="11" t="s">
        <v>2008</v>
      </c>
      <c r="E13" s="11" t="s">
        <v>2009</v>
      </c>
      <c r="F13" s="30" t="s">
        <v>34</v>
      </c>
      <c r="G13" s="11" t="s">
        <v>2010</v>
      </c>
      <c r="H13" s="11">
        <v>60386182</v>
      </c>
      <c r="I13" s="30" t="s">
        <v>34</v>
      </c>
      <c r="J13" t="s">
        <v>1147</v>
      </c>
      <c r="K13" s="30" t="s">
        <v>2011</v>
      </c>
      <c r="L13" s="177">
        <v>250000</v>
      </c>
      <c r="M13" s="177">
        <v>939.75</v>
      </c>
      <c r="N13" s="178">
        <v>15680.989999999991</v>
      </c>
      <c r="O13" s="178">
        <v>58.944841409999995</v>
      </c>
      <c r="P13" s="179">
        <v>6.2723959999999995E-2</v>
      </c>
      <c r="Q13" s="180">
        <v>42005</v>
      </c>
    </row>
    <row r="14" spans="1:22" ht="14.1" customHeight="1">
      <c r="A14" s="11">
        <v>378</v>
      </c>
      <c r="B14" s="11">
        <v>378</v>
      </c>
      <c r="C14" s="11" t="s">
        <v>1065</v>
      </c>
      <c r="D14" s="11" t="s">
        <v>2101</v>
      </c>
      <c r="E14" s="11" t="s">
        <v>2156</v>
      </c>
      <c r="F14" s="11" t="s">
        <v>272</v>
      </c>
      <c r="G14" s="11" t="s">
        <v>2103</v>
      </c>
      <c r="H14" s="11">
        <v>62018550</v>
      </c>
      <c r="I14" s="30" t="s">
        <v>34</v>
      </c>
      <c r="J14" t="s">
        <v>1149</v>
      </c>
      <c r="K14" s="30" t="s">
        <v>2104</v>
      </c>
      <c r="L14" s="177">
        <v>1000000</v>
      </c>
      <c r="M14" s="177">
        <v>4020.2</v>
      </c>
      <c r="N14" s="178">
        <v>419999.80000000005</v>
      </c>
      <c r="O14" s="178">
        <v>1688.4831959600001</v>
      </c>
      <c r="P14" s="179">
        <v>0.41999980000000003</v>
      </c>
      <c r="Q14" s="180">
        <v>47159</v>
      </c>
    </row>
    <row r="15" spans="1:22" ht="14.1" customHeight="1">
      <c r="A15" s="11">
        <v>378</v>
      </c>
      <c r="B15" s="11">
        <v>378</v>
      </c>
      <c r="C15" s="11" t="s">
        <v>1065</v>
      </c>
      <c r="D15" s="11" t="s">
        <v>2072</v>
      </c>
      <c r="E15" s="11" t="s">
        <v>2073</v>
      </c>
      <c r="F15" s="11" t="s">
        <v>272</v>
      </c>
      <c r="G15" s="11" t="s">
        <v>2074</v>
      </c>
      <c r="H15" s="11">
        <v>62019750</v>
      </c>
      <c r="I15" s="30" t="s">
        <v>34</v>
      </c>
      <c r="J15" t="s">
        <v>1147</v>
      </c>
      <c r="K15" s="30" t="s">
        <v>2075</v>
      </c>
      <c r="L15" s="177">
        <v>1000000</v>
      </c>
      <c r="M15" s="177">
        <v>3759</v>
      </c>
      <c r="N15" s="178">
        <v>41813</v>
      </c>
      <c r="O15" s="178">
        <v>157.17506700000027</v>
      </c>
      <c r="P15" s="179">
        <v>4.1813000000000072E-2</v>
      </c>
      <c r="Q15" s="180">
        <v>47236</v>
      </c>
    </row>
    <row r="16" spans="1:22" ht="14.1" customHeight="1">
      <c r="A16" s="11">
        <v>378</v>
      </c>
      <c r="B16" s="11">
        <v>378</v>
      </c>
      <c r="C16" s="11" t="s">
        <v>1065</v>
      </c>
      <c r="D16" s="11" t="s">
        <v>2091</v>
      </c>
      <c r="E16" s="11" t="s">
        <v>2092</v>
      </c>
      <c r="F16" s="11" t="s">
        <v>273</v>
      </c>
      <c r="G16" s="11" t="s">
        <v>2093</v>
      </c>
      <c r="H16" s="11">
        <v>29994500</v>
      </c>
      <c r="I16" s="30" t="s">
        <v>34</v>
      </c>
      <c r="J16" t="s">
        <v>1147</v>
      </c>
      <c r="K16" s="30" t="s">
        <v>2094</v>
      </c>
      <c r="L16" s="177">
        <v>1000000</v>
      </c>
      <c r="M16" s="177">
        <v>3759</v>
      </c>
      <c r="N16" s="178">
        <v>805033</v>
      </c>
      <c r="O16" s="178">
        <v>3026.1190470000001</v>
      </c>
      <c r="P16" s="179">
        <v>0.805033</v>
      </c>
      <c r="Q16" s="180">
        <v>47235</v>
      </c>
    </row>
    <row r="17" spans="1:17" ht="14.1" customHeight="1">
      <c r="A17" s="11">
        <v>378</v>
      </c>
      <c r="B17" s="11">
        <v>378</v>
      </c>
      <c r="C17" s="11" t="s">
        <v>1065</v>
      </c>
      <c r="D17" s="11" t="s">
        <v>2003</v>
      </c>
      <c r="E17" s="11" t="s">
        <v>2024</v>
      </c>
      <c r="F17" s="11" t="s">
        <v>273</v>
      </c>
      <c r="G17" s="11" t="s">
        <v>2005</v>
      </c>
      <c r="H17" s="11">
        <v>62002500</v>
      </c>
      <c r="I17" s="30" t="s">
        <v>34</v>
      </c>
      <c r="J17" t="s">
        <v>1147</v>
      </c>
      <c r="K17" s="30" t="s">
        <v>2006</v>
      </c>
      <c r="L17" s="177">
        <v>1000000</v>
      </c>
      <c r="M17" s="177">
        <v>3759</v>
      </c>
      <c r="N17" s="178">
        <v>560992.06000000006</v>
      </c>
      <c r="O17" s="178">
        <v>2108.7691535400004</v>
      </c>
      <c r="P17" s="179">
        <v>0.56099206000000013</v>
      </c>
      <c r="Q17" s="180">
        <v>47286</v>
      </c>
    </row>
    <row r="18" spans="1:17" ht="14.1" customHeight="1">
      <c r="A18" s="11">
        <v>378</v>
      </c>
      <c r="B18" s="11">
        <v>378</v>
      </c>
      <c r="C18" s="11" t="s">
        <v>1065</v>
      </c>
      <c r="D18" s="11" t="s">
        <v>2047</v>
      </c>
      <c r="E18" s="11" t="s">
        <v>2155</v>
      </c>
      <c r="F18" s="11" t="s">
        <v>272</v>
      </c>
      <c r="G18" s="11" t="s">
        <v>2049</v>
      </c>
      <c r="H18" s="11">
        <v>29994484</v>
      </c>
      <c r="I18" s="30" t="s">
        <v>34</v>
      </c>
      <c r="J18" t="s">
        <v>1147</v>
      </c>
      <c r="K18" s="30" t="s">
        <v>2050</v>
      </c>
      <c r="L18" s="177">
        <v>1000000</v>
      </c>
      <c r="M18" s="177">
        <v>3759</v>
      </c>
      <c r="N18" s="178">
        <v>149442</v>
      </c>
      <c r="O18" s="178">
        <v>561.75247800000011</v>
      </c>
      <c r="P18" s="179">
        <v>0.14944200000000002</v>
      </c>
      <c r="Q18" s="180">
        <v>49096</v>
      </c>
    </row>
    <row r="19" spans="1:17" ht="14.1" customHeight="1">
      <c r="A19" s="11">
        <v>378</v>
      </c>
      <c r="B19" s="11">
        <v>378</v>
      </c>
      <c r="C19" s="11" t="s">
        <v>1065</v>
      </c>
      <c r="D19" s="11" t="s">
        <v>2087</v>
      </c>
      <c r="E19" s="11" t="s">
        <v>2088</v>
      </c>
      <c r="F19" s="11" t="s">
        <v>272</v>
      </c>
      <c r="G19" s="11" t="s">
        <v>2089</v>
      </c>
      <c r="H19" s="11">
        <v>62001990</v>
      </c>
      <c r="I19" s="30" t="s">
        <v>34</v>
      </c>
      <c r="J19" t="s">
        <v>1147</v>
      </c>
      <c r="K19" s="30" t="s">
        <v>2090</v>
      </c>
      <c r="L19" s="177">
        <v>1100000</v>
      </c>
      <c r="M19" s="177">
        <v>4134.8999999999996</v>
      </c>
      <c r="N19" s="178">
        <v>517012</v>
      </c>
      <c r="O19" s="178">
        <v>1943.448108</v>
      </c>
      <c r="P19" s="179">
        <v>0.47001090909090915</v>
      </c>
      <c r="Q19" s="180">
        <v>47453</v>
      </c>
    </row>
    <row r="20" spans="1:17" ht="14.1" customHeight="1">
      <c r="A20" s="11">
        <v>378</v>
      </c>
      <c r="B20" s="11">
        <v>378</v>
      </c>
      <c r="C20" s="11" t="s">
        <v>1065</v>
      </c>
      <c r="D20" s="11" t="s">
        <v>2018</v>
      </c>
      <c r="E20" s="11" t="s">
        <v>2019</v>
      </c>
      <c r="F20" s="11" t="s">
        <v>273</v>
      </c>
      <c r="G20" s="11" t="s">
        <v>2020</v>
      </c>
      <c r="H20" s="11">
        <v>62002600</v>
      </c>
      <c r="I20" s="30" t="s">
        <v>34</v>
      </c>
      <c r="J20" t="s">
        <v>1149</v>
      </c>
      <c r="K20" s="30" t="s">
        <v>2021</v>
      </c>
      <c r="L20" s="177">
        <v>1000000</v>
      </c>
      <c r="M20" s="177">
        <v>4020.2</v>
      </c>
      <c r="N20" s="178">
        <v>551065.5</v>
      </c>
      <c r="O20" s="178">
        <v>2215.3935231</v>
      </c>
      <c r="P20" s="179">
        <v>0.55106549999999999</v>
      </c>
      <c r="Q20" s="180">
        <v>47454</v>
      </c>
    </row>
    <row r="21" spans="1:17" ht="14.1" customHeight="1">
      <c r="A21" s="11">
        <v>378</v>
      </c>
      <c r="B21" s="11">
        <v>378</v>
      </c>
      <c r="C21" s="11" t="s">
        <v>1065</v>
      </c>
      <c r="D21" s="11" t="s">
        <v>2058</v>
      </c>
      <c r="E21" s="11" t="s">
        <v>2059</v>
      </c>
      <c r="F21" s="11" t="s">
        <v>272</v>
      </c>
      <c r="G21" s="11" t="s">
        <v>2060</v>
      </c>
      <c r="H21" s="11">
        <v>62018000</v>
      </c>
      <c r="I21" s="30" t="s">
        <v>34</v>
      </c>
      <c r="J21" t="s">
        <v>1147</v>
      </c>
      <c r="K21" s="30" t="s">
        <v>2061</v>
      </c>
      <c r="L21" s="177">
        <v>750000</v>
      </c>
      <c r="M21" s="177">
        <v>2819.25</v>
      </c>
      <c r="N21" s="178">
        <v>337500</v>
      </c>
      <c r="O21" s="178">
        <v>1268.6624999999999</v>
      </c>
      <c r="P21" s="179">
        <v>0.44999999999999996</v>
      </c>
      <c r="Q21" s="180">
        <v>47455</v>
      </c>
    </row>
    <row r="22" spans="1:17" ht="14.1" customHeight="1">
      <c r="A22" s="11">
        <v>378</v>
      </c>
      <c r="B22" s="11">
        <v>378</v>
      </c>
      <c r="C22" s="11" t="s">
        <v>1065</v>
      </c>
      <c r="D22" s="11" t="s">
        <v>1968</v>
      </c>
      <c r="E22" s="11" t="s">
        <v>1969</v>
      </c>
      <c r="F22" s="11" t="s">
        <v>272</v>
      </c>
      <c r="G22" s="11" t="s">
        <v>1970</v>
      </c>
      <c r="H22" s="11">
        <v>50001050</v>
      </c>
      <c r="I22" s="30" t="s">
        <v>34</v>
      </c>
      <c r="J22" t="s">
        <v>35</v>
      </c>
      <c r="K22" s="30" t="s">
        <v>1971</v>
      </c>
      <c r="L22" s="177">
        <v>4000000</v>
      </c>
      <c r="M22" s="177">
        <v>4000</v>
      </c>
      <c r="N22" s="178">
        <v>2800000</v>
      </c>
      <c r="O22" s="178">
        <v>2800</v>
      </c>
      <c r="P22" s="179">
        <v>0.7</v>
      </c>
      <c r="Q22" s="180">
        <v>47817</v>
      </c>
    </row>
    <row r="23" spans="1:17" ht="14.1" customHeight="1">
      <c r="A23" s="11">
        <v>378</v>
      </c>
      <c r="B23" s="11">
        <v>378</v>
      </c>
      <c r="C23" s="11" t="s">
        <v>1065</v>
      </c>
      <c r="D23" s="11" t="s">
        <v>2043</v>
      </c>
      <c r="E23" s="11" t="s">
        <v>2044</v>
      </c>
      <c r="F23" s="11" t="s">
        <v>271</v>
      </c>
      <c r="G23" s="11" t="s">
        <v>2045</v>
      </c>
      <c r="H23" s="11">
        <v>620160850</v>
      </c>
      <c r="I23" s="30" t="s">
        <v>34</v>
      </c>
      <c r="J23" t="s">
        <v>1147</v>
      </c>
      <c r="K23" s="30" t="s">
        <v>2046</v>
      </c>
      <c r="L23" s="177">
        <v>1200000</v>
      </c>
      <c r="M23" s="177">
        <v>4510.8</v>
      </c>
      <c r="N23" s="178">
        <v>930000</v>
      </c>
      <c r="O23" s="178">
        <v>3495.87</v>
      </c>
      <c r="P23" s="179">
        <v>0.77499999999999991</v>
      </c>
      <c r="Q23" s="180">
        <v>47818</v>
      </c>
    </row>
    <row r="24" spans="1:17" ht="14.1" customHeight="1">
      <c r="A24" s="11">
        <v>378</v>
      </c>
      <c r="B24" s="11">
        <v>378</v>
      </c>
      <c r="C24" s="11" t="s">
        <v>1065</v>
      </c>
      <c r="D24" s="11" t="s">
        <v>2083</v>
      </c>
      <c r="E24" s="11" t="s">
        <v>2157</v>
      </c>
      <c r="F24" s="11" t="s">
        <v>272</v>
      </c>
      <c r="G24" s="11" t="s">
        <v>2085</v>
      </c>
      <c r="H24" s="11">
        <v>62020814</v>
      </c>
      <c r="I24" s="30" t="s">
        <v>34</v>
      </c>
      <c r="J24" t="s">
        <v>1147</v>
      </c>
      <c r="K24" s="30" t="s">
        <v>2086</v>
      </c>
      <c r="L24" s="177">
        <v>1000000</v>
      </c>
      <c r="M24" s="177">
        <v>3759</v>
      </c>
      <c r="N24" s="178">
        <v>680895</v>
      </c>
      <c r="O24" s="178">
        <v>2559.4843049999995</v>
      </c>
      <c r="P24" s="179">
        <v>0.68089499999999992</v>
      </c>
      <c r="Q24" s="180">
        <v>47819</v>
      </c>
    </row>
    <row r="25" spans="1:17" ht="14.1" customHeight="1">
      <c r="A25" s="11">
        <v>378</v>
      </c>
      <c r="B25" s="11">
        <v>378</v>
      </c>
      <c r="C25" s="11" t="s">
        <v>1065</v>
      </c>
      <c r="D25" s="11" t="s">
        <v>1996</v>
      </c>
      <c r="E25" s="11" t="s">
        <v>1997</v>
      </c>
      <c r="F25" s="11" t="s">
        <v>1286</v>
      </c>
      <c r="G25" s="11" t="s">
        <v>1996</v>
      </c>
      <c r="H25" s="11">
        <v>50001200</v>
      </c>
      <c r="I25" s="30" t="s">
        <v>34</v>
      </c>
      <c r="J25" t="s">
        <v>35</v>
      </c>
      <c r="K25" s="30" t="s">
        <v>1998</v>
      </c>
      <c r="L25" s="177">
        <v>1000001</v>
      </c>
      <c r="M25" s="177">
        <v>1000.001</v>
      </c>
      <c r="N25" s="178">
        <v>247778</v>
      </c>
      <c r="O25" s="178">
        <v>247.77799999999999</v>
      </c>
      <c r="P25" s="179">
        <v>0.24777775222224777</v>
      </c>
      <c r="Q25" s="180">
        <v>47820</v>
      </c>
    </row>
    <row r="26" spans="1:17" ht="14.1" customHeight="1">
      <c r="A26" s="11">
        <v>378</v>
      </c>
      <c r="B26" s="11">
        <v>378</v>
      </c>
      <c r="C26" s="11" t="s">
        <v>1065</v>
      </c>
      <c r="D26" s="11" t="s">
        <v>2028</v>
      </c>
      <c r="E26" s="11" t="s">
        <v>2029</v>
      </c>
      <c r="F26" s="11" t="s">
        <v>272</v>
      </c>
      <c r="G26" s="11" t="s">
        <v>2033</v>
      </c>
      <c r="H26" s="11">
        <v>62014180</v>
      </c>
      <c r="I26" s="30" t="s">
        <v>34</v>
      </c>
      <c r="J26" t="s">
        <v>1147</v>
      </c>
      <c r="K26" s="30" t="s">
        <v>2034</v>
      </c>
      <c r="L26" s="177">
        <v>900000</v>
      </c>
      <c r="M26" s="177">
        <v>3383.1</v>
      </c>
      <c r="N26" s="178">
        <v>729000</v>
      </c>
      <c r="O26" s="178">
        <v>2740.3110000000001</v>
      </c>
      <c r="P26" s="179">
        <v>0.81</v>
      </c>
      <c r="Q26" s="180">
        <v>45016</v>
      </c>
    </row>
    <row r="28" spans="1:17" ht="14.1" customHeight="1">
      <c r="K28" s="11"/>
    </row>
  </sheetData>
  <sheetProtection formatColumns="0"/>
  <dataConsolidate/>
  <dataValidations count="2">
    <dataValidation type="list" allowBlank="1" showInputMessage="1" showErrorMessage="1" sqref="F2:F13" xr:uid="{50F78615-80DC-49D6-BE5C-78E8BCDCD0A0}">
      <formula1>Issuer_Number_Fund</formula1>
    </dataValidation>
    <dataValidation type="list" allowBlank="1" showInputMessage="1" showErrorMessage="1" sqref="I2:I26" xr:uid="{C1757498-993B-4C0E-80A1-2EC4AA2FABBF}">
      <formula1>Type_of_Security_ID_Fund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585765E-D4F5-49F7-9B7E-A69C8A42485F}">
          <x14:formula1>
            <xm:f>'\\NTAS107777AUF\atlas_outputfiles$\ReshimatNechasim\KL\2401\[520030941_gm_0124_638523919588845397.xlsx]אפשרויות בחירה'!#REF!</xm:f>
          </x14:formula1>
          <xm:sqref>C2:C26</xm:sqref>
        </x14:dataValidation>
      </x14:dataValidations>
    </ext>
  </extLst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6"/>
  <dimension ref="A1:F1315"/>
  <sheetViews>
    <sheetView showGridLines="0" rightToLeft="1" topLeftCell="B1" zoomScale="85" zoomScaleNormal="85" workbookViewId="0">
      <pane ySplit="1" topLeftCell="A360" activePane="bottomLeft" state="frozen"/>
      <selection pane="bottomLeft" activeCell="C328" sqref="C328"/>
    </sheetView>
  </sheetViews>
  <sheetFormatPr defaultColWidth="9" defaultRowHeight="14.25"/>
  <cols>
    <col min="1" max="1" width="29.5" style="11" customWidth="1"/>
    <col min="2" max="2" width="30.375" customWidth="1"/>
    <col min="3" max="3" width="90.875" style="18" customWidth="1"/>
    <col min="4" max="4" width="68.875" style="11" customWidth="1"/>
    <col min="5" max="5" width="17.375" customWidth="1"/>
    <col min="6" max="6" width="59.625" customWidth="1"/>
    <col min="7" max="7" width="63.5" customWidth="1"/>
    <col min="8" max="8" width="38.75" customWidth="1"/>
    <col min="9" max="9" width="9" customWidth="1"/>
  </cols>
  <sheetData>
    <row r="1" spans="1:5" s="54" customFormat="1" ht="45">
      <c r="A1" s="53" t="s">
        <v>161</v>
      </c>
      <c r="B1" s="53" t="s">
        <v>162</v>
      </c>
      <c r="C1" s="53" t="s">
        <v>163</v>
      </c>
      <c r="D1" s="53" t="s">
        <v>164</v>
      </c>
    </row>
    <row r="2" spans="1:5">
      <c r="A2" s="88"/>
      <c r="B2" s="88" t="s">
        <v>165</v>
      </c>
      <c r="C2" s="24" t="s">
        <v>31</v>
      </c>
      <c r="D2" s="24"/>
    </row>
    <row r="3" spans="1:5">
      <c r="A3" s="89"/>
      <c r="B3" s="89"/>
      <c r="C3" s="24" t="s">
        <v>166</v>
      </c>
      <c r="D3" s="24"/>
    </row>
    <row r="4" spans="1:5" ht="42.75">
      <c r="A4" s="81"/>
      <c r="B4" s="102" t="s">
        <v>167</v>
      </c>
      <c r="C4" s="25" t="s">
        <v>31</v>
      </c>
      <c r="D4" s="25"/>
    </row>
    <row r="5" spans="1:5">
      <c r="A5" s="82"/>
      <c r="B5" s="103"/>
      <c r="C5" s="25" t="s">
        <v>168</v>
      </c>
      <c r="D5" s="25"/>
    </row>
    <row r="6" spans="1:5">
      <c r="A6" s="82"/>
      <c r="B6" s="103"/>
      <c r="C6" s="25" t="s">
        <v>169</v>
      </c>
      <c r="D6" s="25"/>
    </row>
    <row r="7" spans="1:5">
      <c r="A7" s="82"/>
      <c r="B7" s="103"/>
      <c r="C7" s="25" t="s">
        <v>170</v>
      </c>
      <c r="D7" s="25"/>
    </row>
    <row r="8" spans="1:5">
      <c r="A8" s="82"/>
      <c r="B8" s="103"/>
      <c r="C8" s="25" t="s">
        <v>171</v>
      </c>
      <c r="D8" s="25"/>
    </row>
    <row r="9" spans="1:5">
      <c r="A9" s="82"/>
      <c r="B9" s="103"/>
      <c r="C9" s="25" t="s">
        <v>172</v>
      </c>
      <c r="D9" s="25"/>
    </row>
    <row r="10" spans="1:5">
      <c r="A10" s="82"/>
      <c r="B10" s="103"/>
      <c r="C10" s="25" t="s">
        <v>173</v>
      </c>
      <c r="D10" s="25"/>
    </row>
    <row r="11" spans="1:5">
      <c r="A11" s="82"/>
      <c r="B11" s="103"/>
      <c r="C11" s="25" t="s">
        <v>174</v>
      </c>
      <c r="D11" s="25"/>
      <c r="E11" t="s">
        <v>175</v>
      </c>
    </row>
    <row r="12" spans="1:5">
      <c r="A12" s="82"/>
      <c r="B12" s="103"/>
      <c r="C12" s="25" t="s">
        <v>176</v>
      </c>
      <c r="D12" s="25"/>
      <c r="E12" t="s">
        <v>175</v>
      </c>
    </row>
    <row r="13" spans="1:5">
      <c r="A13" s="82"/>
      <c r="B13" s="103"/>
      <c r="C13" s="25" t="s">
        <v>177</v>
      </c>
      <c r="D13" s="25"/>
    </row>
    <row r="14" spans="1:5">
      <c r="A14" s="82"/>
      <c r="B14" s="103"/>
      <c r="C14" s="25" t="s">
        <v>178</v>
      </c>
      <c r="D14" s="25"/>
    </row>
    <row r="15" spans="1:5">
      <c r="A15" s="82"/>
      <c r="B15" s="103"/>
      <c r="C15" s="25" t="s">
        <v>179</v>
      </c>
      <c r="D15" s="25"/>
    </row>
    <row r="16" spans="1:5">
      <c r="A16" s="82"/>
      <c r="B16" s="103"/>
      <c r="C16" s="25" t="s">
        <v>180</v>
      </c>
      <c r="D16" s="25"/>
    </row>
    <row r="17" spans="1:4">
      <c r="A17" s="82"/>
      <c r="B17" s="103"/>
      <c r="C17" s="25" t="s">
        <v>181</v>
      </c>
      <c r="D17" s="25"/>
    </row>
    <row r="18" spans="1:4">
      <c r="A18" s="82"/>
      <c r="B18" s="103"/>
      <c r="C18" s="25" t="s">
        <v>182</v>
      </c>
      <c r="D18" s="25"/>
    </row>
    <row r="19" spans="1:4">
      <c r="A19" s="82"/>
      <c r="B19" s="103"/>
      <c r="C19" s="25" t="s">
        <v>183</v>
      </c>
      <c r="D19" s="25"/>
    </row>
    <row r="20" spans="1:4">
      <c r="A20" s="82"/>
      <c r="B20" s="103"/>
      <c r="C20" s="25" t="s">
        <v>184</v>
      </c>
      <c r="D20" s="25"/>
    </row>
    <row r="21" spans="1:4">
      <c r="A21" s="82"/>
      <c r="B21" s="103"/>
      <c r="C21" s="25" t="s">
        <v>185</v>
      </c>
      <c r="D21" s="25"/>
    </row>
    <row r="22" spans="1:4">
      <c r="A22" s="82"/>
      <c r="B22" s="103"/>
      <c r="C22" s="25" t="s">
        <v>186</v>
      </c>
      <c r="D22" s="25"/>
    </row>
    <row r="23" spans="1:4">
      <c r="A23" s="82"/>
      <c r="B23" s="103"/>
      <c r="C23" s="25" t="s">
        <v>187</v>
      </c>
      <c r="D23" s="25"/>
    </row>
    <row r="24" spans="1:4">
      <c r="A24" s="82"/>
      <c r="B24" s="103"/>
      <c r="C24" s="25" t="s">
        <v>188</v>
      </c>
      <c r="D24" s="25"/>
    </row>
    <row r="25" spans="1:4">
      <c r="A25" s="82"/>
      <c r="B25" s="103"/>
      <c r="C25" s="25" t="s">
        <v>189</v>
      </c>
      <c r="D25" s="25"/>
    </row>
    <row r="26" spans="1:4">
      <c r="A26" s="82"/>
      <c r="B26" s="103"/>
      <c r="C26" s="25" t="s">
        <v>190</v>
      </c>
      <c r="D26" s="25"/>
    </row>
    <row r="27" spans="1:4">
      <c r="A27" s="82"/>
      <c r="B27" s="103"/>
      <c r="C27" s="25" t="s">
        <v>191</v>
      </c>
      <c r="D27" s="25"/>
    </row>
    <row r="28" spans="1:4">
      <c r="A28" s="82"/>
      <c r="B28" s="103"/>
      <c r="C28" s="25" t="s">
        <v>192</v>
      </c>
      <c r="D28" s="25"/>
    </row>
    <row r="29" spans="1:4">
      <c r="A29" s="82"/>
      <c r="B29" s="103"/>
      <c r="C29" s="25" t="s">
        <v>193</v>
      </c>
      <c r="D29" s="25"/>
    </row>
    <row r="30" spans="1:4">
      <c r="A30" s="82"/>
      <c r="B30" s="103"/>
      <c r="C30" s="25" t="s">
        <v>194</v>
      </c>
      <c r="D30" s="25"/>
    </row>
    <row r="31" spans="1:4">
      <c r="A31" s="82"/>
      <c r="B31" s="103"/>
      <c r="C31" s="25" t="s">
        <v>195</v>
      </c>
      <c r="D31" s="25"/>
    </row>
    <row r="32" spans="1:4">
      <c r="A32" s="82"/>
      <c r="B32" s="103"/>
      <c r="C32" s="25" t="s">
        <v>196</v>
      </c>
      <c r="D32" s="25"/>
    </row>
    <row r="33" spans="1:5">
      <c r="A33" s="82"/>
      <c r="B33" s="103"/>
      <c r="C33" s="25" t="s">
        <v>197</v>
      </c>
      <c r="D33" s="25"/>
    </row>
    <row r="34" spans="1:5">
      <c r="A34" s="82"/>
      <c r="B34" s="103"/>
      <c r="C34" s="25" t="s">
        <v>198</v>
      </c>
      <c r="D34" s="25"/>
    </row>
    <row r="35" spans="1:5">
      <c r="A35" s="82"/>
      <c r="B35" s="103"/>
      <c r="C35" s="25" t="s">
        <v>199</v>
      </c>
      <c r="D35" s="25"/>
    </row>
    <row r="36" spans="1:5">
      <c r="A36" s="82"/>
      <c r="B36" s="103"/>
      <c r="C36" s="25" t="s">
        <v>200</v>
      </c>
      <c r="D36" s="25"/>
      <c r="E36" t="s">
        <v>175</v>
      </c>
    </row>
    <row r="37" spans="1:5">
      <c r="A37" s="82"/>
      <c r="B37" s="103"/>
      <c r="C37" s="11" t="s">
        <v>201</v>
      </c>
      <c r="D37" s="25"/>
      <c r="E37" t="s">
        <v>175</v>
      </c>
    </row>
    <row r="38" spans="1:5">
      <c r="A38" s="82"/>
      <c r="B38" s="103"/>
      <c r="C38" s="25" t="s">
        <v>202</v>
      </c>
      <c r="D38" s="25"/>
    </row>
    <row r="39" spans="1:5">
      <c r="A39" s="82"/>
      <c r="B39" s="103"/>
      <c r="C39" s="25" t="s">
        <v>203</v>
      </c>
      <c r="D39" s="25"/>
    </row>
    <row r="40" spans="1:5">
      <c r="A40" s="82"/>
      <c r="B40" s="103"/>
      <c r="C40" s="25" t="s">
        <v>204</v>
      </c>
      <c r="D40" s="25"/>
      <c r="E40" t="s">
        <v>175</v>
      </c>
    </row>
    <row r="41" spans="1:5">
      <c r="A41" s="82"/>
      <c r="B41" s="103"/>
      <c r="C41" s="25" t="s">
        <v>205</v>
      </c>
      <c r="D41" s="25"/>
    </row>
    <row r="42" spans="1:5">
      <c r="A42" s="82"/>
      <c r="B42" s="103"/>
      <c r="C42" s="25" t="s">
        <v>206</v>
      </c>
      <c r="D42" s="25"/>
    </row>
    <row r="43" spans="1:5">
      <c r="A43" s="82"/>
      <c r="B43" s="103"/>
      <c r="C43" s="25" t="s">
        <v>207</v>
      </c>
      <c r="D43" s="25"/>
    </row>
    <row r="44" spans="1:5">
      <c r="A44" s="82"/>
      <c r="B44" s="103"/>
      <c r="C44" s="25" t="s">
        <v>208</v>
      </c>
      <c r="D44" s="25"/>
    </row>
    <row r="45" spans="1:5">
      <c r="A45" s="82"/>
      <c r="B45" s="103"/>
      <c r="C45" s="25" t="s">
        <v>209</v>
      </c>
      <c r="D45" s="25"/>
    </row>
    <row r="46" spans="1:5">
      <c r="A46" s="82"/>
      <c r="B46" s="103"/>
      <c r="C46" s="25" t="s">
        <v>210</v>
      </c>
      <c r="D46" s="25"/>
      <c r="E46" t="s">
        <v>175</v>
      </c>
    </row>
    <row r="47" spans="1:5">
      <c r="A47" s="82"/>
      <c r="B47" s="103"/>
      <c r="C47" s="25" t="s">
        <v>211</v>
      </c>
      <c r="D47" s="25"/>
    </row>
    <row r="48" spans="1:5">
      <c r="A48" s="82"/>
      <c r="B48" s="103"/>
      <c r="C48" s="25" t="s">
        <v>212</v>
      </c>
      <c r="D48" s="25"/>
    </row>
    <row r="49" spans="1:5">
      <c r="A49" s="82"/>
      <c r="B49" s="103"/>
      <c r="C49" s="25" t="s">
        <v>213</v>
      </c>
      <c r="D49" s="25"/>
    </row>
    <row r="50" spans="1:5">
      <c r="A50" s="82"/>
      <c r="B50" s="103"/>
      <c r="C50" s="25" t="s">
        <v>214</v>
      </c>
      <c r="D50" s="25"/>
    </row>
    <row r="51" spans="1:5">
      <c r="A51" s="82"/>
      <c r="B51" s="103"/>
      <c r="C51" s="25" t="s">
        <v>215</v>
      </c>
      <c r="D51" s="25"/>
    </row>
    <row r="52" spans="1:5">
      <c r="A52" s="82"/>
      <c r="B52" s="103"/>
      <c r="C52" s="25" t="s">
        <v>216</v>
      </c>
      <c r="D52" s="25"/>
    </row>
    <row r="53" spans="1:5">
      <c r="A53" s="82"/>
      <c r="B53" s="103"/>
      <c r="C53" s="25" t="s">
        <v>217</v>
      </c>
      <c r="D53" s="25"/>
    </row>
    <row r="54" spans="1:5">
      <c r="A54" s="82"/>
      <c r="B54" s="103"/>
      <c r="C54" s="25" t="s">
        <v>218</v>
      </c>
      <c r="D54" s="25"/>
    </row>
    <row r="55" spans="1:5">
      <c r="A55" s="82"/>
      <c r="B55" s="103"/>
      <c r="C55" s="25" t="s">
        <v>219</v>
      </c>
      <c r="D55" s="25"/>
    </row>
    <row r="56" spans="1:5">
      <c r="A56" s="82"/>
      <c r="B56" s="103"/>
      <c r="C56" s="25" t="s">
        <v>220</v>
      </c>
      <c r="D56" s="25"/>
    </row>
    <row r="57" spans="1:5">
      <c r="A57" s="82"/>
      <c r="B57" s="103"/>
      <c r="C57" s="25" t="s">
        <v>221</v>
      </c>
      <c r="D57" s="25"/>
    </row>
    <row r="58" spans="1:5">
      <c r="A58" s="82"/>
      <c r="B58" s="103"/>
      <c r="C58" s="25" t="s">
        <v>222</v>
      </c>
      <c r="D58" s="25"/>
    </row>
    <row r="59" spans="1:5">
      <c r="A59" s="82"/>
      <c r="B59" s="103"/>
      <c r="C59" s="25" t="s">
        <v>223</v>
      </c>
      <c r="D59" s="25"/>
    </row>
    <row r="60" spans="1:5">
      <c r="A60" s="82"/>
      <c r="B60" s="103"/>
      <c r="C60" s="25" t="s">
        <v>224</v>
      </c>
      <c r="D60" s="25"/>
    </row>
    <row r="61" spans="1:5">
      <c r="A61" s="82"/>
      <c r="B61" s="103"/>
      <c r="C61" s="25" t="s">
        <v>225</v>
      </c>
      <c r="D61" s="25"/>
    </row>
    <row r="62" spans="1:5">
      <c r="A62" s="82"/>
      <c r="B62" s="103"/>
      <c r="C62" s="25" t="s">
        <v>226</v>
      </c>
      <c r="D62" s="25"/>
    </row>
    <row r="63" spans="1:5">
      <c r="A63" s="82"/>
      <c r="B63" s="103"/>
      <c r="C63" s="25" t="s">
        <v>227</v>
      </c>
      <c r="D63" s="25"/>
      <c r="E63" t="s">
        <v>175</v>
      </c>
    </row>
    <row r="64" spans="1:5">
      <c r="A64" s="82"/>
      <c r="B64" s="103"/>
      <c r="C64" s="25" t="s">
        <v>228</v>
      </c>
      <c r="D64" s="25"/>
    </row>
    <row r="65" spans="1:4">
      <c r="A65" s="82"/>
      <c r="B65" s="103"/>
      <c r="C65" s="25" t="s">
        <v>229</v>
      </c>
      <c r="D65" s="25"/>
    </row>
    <row r="66" spans="1:4">
      <c r="A66" s="82"/>
      <c r="B66" s="103"/>
      <c r="C66" s="25" t="s">
        <v>230</v>
      </c>
      <c r="D66" s="25"/>
    </row>
    <row r="67" spans="1:4">
      <c r="A67" s="82"/>
      <c r="B67" s="103"/>
      <c r="C67" s="25" t="s">
        <v>231</v>
      </c>
      <c r="D67" s="25"/>
    </row>
    <row r="68" spans="1:4">
      <c r="A68" s="82"/>
      <c r="B68" s="103"/>
      <c r="C68" s="25" t="s">
        <v>232</v>
      </c>
      <c r="D68" s="25"/>
    </row>
    <row r="69" spans="1:4">
      <c r="A69" s="82"/>
      <c r="B69" s="103"/>
      <c r="C69" s="25" t="s">
        <v>233</v>
      </c>
      <c r="D69" s="25"/>
    </row>
    <row r="70" spans="1:4">
      <c r="A70" s="82"/>
      <c r="B70" s="103"/>
      <c r="C70" s="25" t="s">
        <v>234</v>
      </c>
      <c r="D70" s="25"/>
    </row>
    <row r="71" spans="1:4">
      <c r="A71" s="82"/>
      <c r="B71" s="103"/>
      <c r="C71" s="25" t="s">
        <v>235</v>
      </c>
      <c r="D71" s="25"/>
    </row>
    <row r="72" spans="1:4">
      <c r="A72" s="82"/>
      <c r="B72" s="103"/>
      <c r="C72" s="25" t="s">
        <v>236</v>
      </c>
      <c r="D72" s="25"/>
    </row>
    <row r="73" spans="1:4">
      <c r="A73" s="82"/>
      <c r="B73" s="103"/>
      <c r="C73" s="25" t="s">
        <v>237</v>
      </c>
      <c r="D73" s="25"/>
    </row>
    <row r="74" spans="1:4">
      <c r="A74" s="82"/>
      <c r="B74" s="103"/>
      <c r="C74" s="25" t="s">
        <v>238</v>
      </c>
      <c r="D74" s="25"/>
    </row>
    <row r="75" spans="1:4">
      <c r="A75" s="82"/>
      <c r="B75" s="103"/>
      <c r="C75" s="25" t="s">
        <v>239</v>
      </c>
      <c r="D75" s="25"/>
    </row>
    <row r="76" spans="1:4">
      <c r="A76" s="82"/>
      <c r="B76" s="103"/>
      <c r="C76" s="25" t="s">
        <v>240</v>
      </c>
      <c r="D76" s="25"/>
    </row>
    <row r="77" spans="1:4">
      <c r="A77" s="82"/>
      <c r="B77" s="103"/>
      <c r="C77" s="25" t="s">
        <v>241</v>
      </c>
      <c r="D77" s="25"/>
    </row>
    <row r="78" spans="1:4">
      <c r="A78" s="82"/>
      <c r="B78" s="103"/>
      <c r="C78" s="25" t="s">
        <v>242</v>
      </c>
      <c r="D78" s="25"/>
    </row>
    <row r="79" spans="1:4">
      <c r="A79" s="82"/>
      <c r="B79" s="103"/>
      <c r="C79" s="25" t="s">
        <v>243</v>
      </c>
      <c r="D79" s="25"/>
    </row>
    <row r="80" spans="1:4">
      <c r="A80" s="82"/>
      <c r="B80" s="103"/>
      <c r="C80" s="25" t="s">
        <v>244</v>
      </c>
      <c r="D80" s="25"/>
    </row>
    <row r="81" spans="1:5">
      <c r="A81" s="82"/>
      <c r="B81" s="103"/>
      <c r="C81" s="25" t="s">
        <v>245</v>
      </c>
      <c r="D81" s="25"/>
    </row>
    <row r="82" spans="1:5">
      <c r="A82" s="82"/>
      <c r="B82" s="103"/>
      <c r="C82" s="25" t="s">
        <v>246</v>
      </c>
      <c r="D82" s="25"/>
    </row>
    <row r="83" spans="1:5">
      <c r="A83" s="82"/>
      <c r="B83" s="103"/>
      <c r="C83" s="25" t="s">
        <v>247</v>
      </c>
      <c r="D83" s="25"/>
    </row>
    <row r="84" spans="1:5">
      <c r="A84" s="82"/>
      <c r="B84" s="103"/>
      <c r="C84" s="25" t="s">
        <v>248</v>
      </c>
      <c r="D84" s="25"/>
    </row>
    <row r="85" spans="1:5">
      <c r="A85" s="82"/>
      <c r="B85" s="103"/>
      <c r="C85" s="25" t="s">
        <v>249</v>
      </c>
      <c r="D85" s="25"/>
    </row>
    <row r="86" spans="1:5">
      <c r="A86" s="82"/>
      <c r="B86" s="103"/>
      <c r="C86" s="25" t="s">
        <v>250</v>
      </c>
      <c r="D86" s="25"/>
    </row>
    <row r="87" spans="1:5">
      <c r="A87" s="82"/>
      <c r="B87" s="103"/>
      <c r="C87" s="25" t="s">
        <v>251</v>
      </c>
      <c r="D87" s="25"/>
    </row>
    <row r="88" spans="1:5">
      <c r="A88" s="82"/>
      <c r="B88" s="103"/>
      <c r="C88" s="25" t="s">
        <v>252</v>
      </c>
      <c r="D88" s="25"/>
    </row>
    <row r="89" spans="1:5">
      <c r="A89" s="82"/>
      <c r="B89" s="103"/>
      <c r="C89" s="25" t="s">
        <v>253</v>
      </c>
      <c r="D89" s="25"/>
    </row>
    <row r="90" spans="1:5">
      <c r="A90" s="82"/>
      <c r="B90" s="103"/>
      <c r="C90" s="25" t="s">
        <v>254</v>
      </c>
      <c r="D90" s="25"/>
    </row>
    <row r="91" spans="1:5">
      <c r="A91" s="82"/>
      <c r="B91" s="103"/>
      <c r="C91" s="25" t="s">
        <v>255</v>
      </c>
      <c r="D91" s="25"/>
    </row>
    <row r="92" spans="1:5">
      <c r="A92" s="82"/>
      <c r="B92" s="103"/>
      <c r="C92" s="25" t="s">
        <v>256</v>
      </c>
      <c r="D92" s="25"/>
    </row>
    <row r="93" spans="1:5">
      <c r="A93" s="82"/>
      <c r="B93" s="103"/>
      <c r="C93" s="25" t="s">
        <v>257</v>
      </c>
      <c r="D93" s="25"/>
    </row>
    <row r="94" spans="1:5">
      <c r="A94" s="82"/>
      <c r="B94" s="103"/>
      <c r="C94" s="25" t="s">
        <v>258</v>
      </c>
      <c r="D94" s="25" t="s">
        <v>259</v>
      </c>
      <c r="E94" t="s">
        <v>175</v>
      </c>
    </row>
    <row r="95" spans="1:5">
      <c r="A95" s="82"/>
      <c r="B95" s="103"/>
      <c r="C95" s="25" t="s">
        <v>260</v>
      </c>
      <c r="D95" s="25" t="s">
        <v>261</v>
      </c>
      <c r="E95" t="s">
        <v>175</v>
      </c>
    </row>
    <row r="96" spans="1:5">
      <c r="A96" s="82"/>
      <c r="B96" s="103"/>
      <c r="C96" s="25" t="s">
        <v>262</v>
      </c>
      <c r="D96" s="25" t="s">
        <v>261</v>
      </c>
      <c r="E96" t="s">
        <v>175</v>
      </c>
    </row>
    <row r="97" spans="1:5">
      <c r="A97" s="82"/>
      <c r="B97" s="103"/>
      <c r="C97" s="25" t="s">
        <v>263</v>
      </c>
      <c r="D97" s="25" t="s">
        <v>261</v>
      </c>
      <c r="E97" t="s">
        <v>175</v>
      </c>
    </row>
    <row r="98" spans="1:5">
      <c r="A98" s="82"/>
      <c r="B98" s="103"/>
      <c r="C98" s="25" t="s">
        <v>264</v>
      </c>
      <c r="D98" s="25" t="s">
        <v>261</v>
      </c>
      <c r="E98" t="s">
        <v>175</v>
      </c>
    </row>
    <row r="99" spans="1:5">
      <c r="A99" s="82"/>
      <c r="B99" s="103"/>
      <c r="C99" s="25" t="s">
        <v>265</v>
      </c>
      <c r="D99" s="25" t="s">
        <v>261</v>
      </c>
      <c r="E99" t="s">
        <v>175</v>
      </c>
    </row>
    <row r="100" spans="1:5">
      <c r="A100" s="82"/>
      <c r="B100" s="103"/>
      <c r="C100" s="25" t="s">
        <v>266</v>
      </c>
      <c r="D100" s="25" t="s">
        <v>261</v>
      </c>
      <c r="E100" t="s">
        <v>175</v>
      </c>
    </row>
    <row r="101" spans="1:5">
      <c r="A101" s="82"/>
      <c r="B101" s="103"/>
      <c r="C101" s="25" t="s">
        <v>267</v>
      </c>
      <c r="D101" s="25" t="s">
        <v>261</v>
      </c>
      <c r="E101" t="s">
        <v>175</v>
      </c>
    </row>
    <row r="102" spans="1:5">
      <c r="A102" s="82"/>
      <c r="B102" s="103"/>
      <c r="C102" s="25" t="s">
        <v>268</v>
      </c>
      <c r="D102" s="25" t="s">
        <v>261</v>
      </c>
      <c r="E102" t="s">
        <v>175</v>
      </c>
    </row>
    <row r="103" spans="1:5">
      <c r="A103" s="82"/>
      <c r="B103" s="103"/>
      <c r="C103" s="25" t="s">
        <v>269</v>
      </c>
      <c r="D103" s="25" t="s">
        <v>261</v>
      </c>
      <c r="E103" t="s">
        <v>175</v>
      </c>
    </row>
    <row r="104" spans="1:5">
      <c r="A104" s="77"/>
      <c r="B104" s="77" t="s">
        <v>106</v>
      </c>
      <c r="C104" s="24" t="s">
        <v>270</v>
      </c>
      <c r="D104" s="24"/>
    </row>
    <row r="105" spans="1:5">
      <c r="A105" s="78"/>
      <c r="B105" s="78"/>
      <c r="C105" s="24" t="s">
        <v>105</v>
      </c>
      <c r="D105" s="24"/>
    </row>
    <row r="106" spans="1:5">
      <c r="A106" s="78"/>
      <c r="B106" s="78"/>
      <c r="C106" s="24" t="s">
        <v>271</v>
      </c>
      <c r="D106" s="24"/>
    </row>
    <row r="107" spans="1:5">
      <c r="A107" s="78"/>
      <c r="B107" s="78"/>
      <c r="C107" s="24" t="s">
        <v>272</v>
      </c>
      <c r="D107" s="24"/>
    </row>
    <row r="108" spans="1:5">
      <c r="A108" s="78"/>
      <c r="B108" s="78"/>
      <c r="C108" s="24" t="s">
        <v>34</v>
      </c>
      <c r="D108" s="24"/>
    </row>
    <row r="109" spans="1:5">
      <c r="A109" s="78"/>
      <c r="B109" s="78"/>
      <c r="C109" s="24" t="s">
        <v>273</v>
      </c>
      <c r="D109" s="24"/>
    </row>
    <row r="110" spans="1:5">
      <c r="A110" s="79"/>
      <c r="B110" s="79"/>
      <c r="C110" s="24" t="s">
        <v>274</v>
      </c>
      <c r="D110" s="24"/>
    </row>
    <row r="111" spans="1:5">
      <c r="A111" s="82"/>
      <c r="B111" s="68" t="s">
        <v>127</v>
      </c>
      <c r="C111" s="25" t="s">
        <v>270</v>
      </c>
      <c r="D111" s="25"/>
    </row>
    <row r="112" spans="1:5">
      <c r="A112" s="82"/>
      <c r="B112" s="69"/>
      <c r="C112" s="25" t="s">
        <v>275</v>
      </c>
      <c r="D112" s="25"/>
    </row>
    <row r="113" spans="1:4">
      <c r="A113" s="82"/>
      <c r="B113" s="70"/>
      <c r="C113" s="25" t="s">
        <v>276</v>
      </c>
      <c r="D113" s="25"/>
    </row>
    <row r="114" spans="1:4">
      <c r="A114" s="95"/>
      <c r="B114" s="95" t="s">
        <v>277</v>
      </c>
      <c r="C114" s="24" t="s">
        <v>270</v>
      </c>
      <c r="D114" s="24"/>
    </row>
    <row r="115" spans="1:4">
      <c r="A115" s="95"/>
      <c r="B115" s="95"/>
      <c r="C115" s="24" t="s">
        <v>271</v>
      </c>
      <c r="D115" s="24"/>
    </row>
    <row r="116" spans="1:4">
      <c r="A116" s="95"/>
      <c r="B116" s="95"/>
      <c r="C116" s="24" t="s">
        <v>272</v>
      </c>
      <c r="D116" s="24"/>
    </row>
    <row r="117" spans="1:4">
      <c r="A117" s="95"/>
      <c r="B117" s="95"/>
      <c r="C117" s="24" t="s">
        <v>273</v>
      </c>
      <c r="D117" s="24"/>
    </row>
    <row r="118" spans="1:4">
      <c r="A118" s="81"/>
      <c r="B118" s="96" t="s">
        <v>80</v>
      </c>
      <c r="C118" s="25" t="s">
        <v>270</v>
      </c>
      <c r="D118" s="25"/>
    </row>
    <row r="119" spans="1:4">
      <c r="A119" s="12"/>
      <c r="B119" s="115"/>
      <c r="C119" s="25" t="s">
        <v>278</v>
      </c>
      <c r="D119" s="25"/>
    </row>
    <row r="120" spans="1:4">
      <c r="A120" s="12"/>
      <c r="B120" s="115"/>
      <c r="C120" s="25" t="s">
        <v>272</v>
      </c>
      <c r="D120" s="25"/>
    </row>
    <row r="121" spans="1:4">
      <c r="A121" s="12"/>
      <c r="B121" s="115"/>
      <c r="C121" s="25" t="s">
        <v>34</v>
      </c>
      <c r="D121" s="25"/>
    </row>
    <row r="122" spans="1:4">
      <c r="A122" s="12"/>
      <c r="B122" s="115"/>
      <c r="C122" s="25" t="s">
        <v>271</v>
      </c>
      <c r="D122" s="25"/>
    </row>
    <row r="123" spans="1:4">
      <c r="A123" s="12"/>
      <c r="B123" s="115"/>
      <c r="C123" s="25" t="s">
        <v>279</v>
      </c>
      <c r="D123" s="25"/>
    </row>
    <row r="124" spans="1:4">
      <c r="A124" s="12"/>
      <c r="B124" s="115"/>
      <c r="C124" s="25" t="s">
        <v>280</v>
      </c>
      <c r="D124" s="25"/>
    </row>
    <row r="125" spans="1:4">
      <c r="A125" s="12"/>
      <c r="B125" s="115"/>
      <c r="C125" s="25" t="s">
        <v>273</v>
      </c>
      <c r="D125" s="25"/>
    </row>
    <row r="126" spans="1:4">
      <c r="A126" s="82"/>
      <c r="B126" s="97"/>
      <c r="C126" s="25" t="s">
        <v>274</v>
      </c>
      <c r="D126" s="25"/>
    </row>
    <row r="127" spans="1:4">
      <c r="A127" s="77"/>
      <c r="B127" s="77" t="s">
        <v>107</v>
      </c>
      <c r="C127" s="24" t="s">
        <v>281</v>
      </c>
      <c r="D127" s="24"/>
    </row>
    <row r="128" spans="1:4">
      <c r="A128" s="78"/>
      <c r="B128" s="78"/>
      <c r="C128" s="24" t="s">
        <v>282</v>
      </c>
      <c r="D128" s="24"/>
    </row>
    <row r="129" spans="1:5">
      <c r="A129" s="78"/>
      <c r="B129" s="78"/>
      <c r="C129" s="24" t="s">
        <v>283</v>
      </c>
      <c r="D129" s="24"/>
    </row>
    <row r="130" spans="1:5">
      <c r="A130" s="78"/>
      <c r="B130" s="78"/>
      <c r="C130" s="24" t="s">
        <v>284</v>
      </c>
      <c r="D130" s="24"/>
    </row>
    <row r="131" spans="1:5">
      <c r="A131" s="78"/>
      <c r="B131" s="78"/>
      <c r="C131" s="24" t="s">
        <v>34</v>
      </c>
      <c r="D131" s="24"/>
    </row>
    <row r="132" spans="1:5">
      <c r="A132" s="82"/>
      <c r="B132" s="69" t="s">
        <v>285</v>
      </c>
      <c r="C132" s="25" t="s">
        <v>281</v>
      </c>
      <c r="D132" s="25"/>
    </row>
    <row r="133" spans="1:5">
      <c r="A133" s="82"/>
      <c r="B133" s="69"/>
      <c r="C133" s="25" t="s">
        <v>34</v>
      </c>
      <c r="D133" s="25"/>
    </row>
    <row r="134" spans="1:5">
      <c r="A134" s="83"/>
      <c r="B134" s="70"/>
      <c r="C134" s="25" t="s">
        <v>274</v>
      </c>
      <c r="D134" s="25"/>
    </row>
    <row r="135" spans="1:5">
      <c r="A135" s="84"/>
      <c r="B135" s="84" t="s">
        <v>286</v>
      </c>
      <c r="C135" s="24" t="s">
        <v>287</v>
      </c>
      <c r="D135" s="24"/>
    </row>
    <row r="136" spans="1:5">
      <c r="A136" s="85"/>
      <c r="B136" s="85"/>
      <c r="C136" s="24" t="s">
        <v>288</v>
      </c>
      <c r="D136" s="24"/>
      <c r="E136" t="s">
        <v>175</v>
      </c>
    </row>
    <row r="137" spans="1:5">
      <c r="A137" s="85"/>
      <c r="B137" s="85"/>
      <c r="C137" s="24" t="s">
        <v>289</v>
      </c>
      <c r="D137" s="24" t="s">
        <v>290</v>
      </c>
    </row>
    <row r="138" spans="1:5">
      <c r="A138" s="85"/>
      <c r="B138" s="85"/>
      <c r="C138" s="24" t="s">
        <v>291</v>
      </c>
      <c r="D138" s="24" t="s">
        <v>292</v>
      </c>
    </row>
    <row r="139" spans="1:5">
      <c r="A139" s="85"/>
      <c r="B139" s="85"/>
      <c r="C139" s="24" t="s">
        <v>293</v>
      </c>
      <c r="D139" s="24"/>
    </row>
    <row r="140" spans="1:5">
      <c r="A140" s="85"/>
      <c r="B140" s="85"/>
      <c r="C140" s="24" t="s">
        <v>294</v>
      </c>
      <c r="D140" s="24"/>
    </row>
    <row r="141" spans="1:5">
      <c r="A141" s="85"/>
      <c r="B141" s="85"/>
      <c r="C141" s="24" t="s">
        <v>295</v>
      </c>
      <c r="D141" s="24"/>
    </row>
    <row r="142" spans="1:5">
      <c r="A142" s="85"/>
      <c r="B142" s="85"/>
      <c r="C142" s="24" t="s">
        <v>296</v>
      </c>
      <c r="D142" s="24"/>
    </row>
    <row r="143" spans="1:5">
      <c r="A143" s="85"/>
      <c r="B143" s="85"/>
      <c r="C143" s="24" t="s">
        <v>297</v>
      </c>
      <c r="D143" s="24"/>
    </row>
    <row r="144" spans="1:5">
      <c r="A144" s="85"/>
      <c r="B144" s="85"/>
      <c r="C144" s="24" t="s">
        <v>298</v>
      </c>
      <c r="D144" s="24"/>
    </row>
    <row r="145" spans="1:4">
      <c r="A145" s="85"/>
      <c r="B145" s="85"/>
      <c r="C145" s="24" t="s">
        <v>274</v>
      </c>
      <c r="D145" s="24"/>
    </row>
    <row r="146" spans="1:4">
      <c r="A146" s="81"/>
      <c r="B146" s="74" t="s">
        <v>299</v>
      </c>
      <c r="C146" s="25" t="s">
        <v>300</v>
      </c>
      <c r="D146" s="25"/>
    </row>
    <row r="147" spans="1:4">
      <c r="A147" s="83"/>
      <c r="B147" s="76"/>
      <c r="C147" s="25" t="s">
        <v>98</v>
      </c>
      <c r="D147" s="25"/>
    </row>
    <row r="148" spans="1:4">
      <c r="A148" s="63"/>
      <c r="B148" s="114" t="s">
        <v>8</v>
      </c>
      <c r="C148" s="24" t="s">
        <v>32</v>
      </c>
      <c r="D148" s="24" t="s">
        <v>301</v>
      </c>
    </row>
    <row r="149" spans="1:4">
      <c r="A149" s="64"/>
      <c r="B149" s="64"/>
      <c r="C149" s="24" t="s">
        <v>302</v>
      </c>
      <c r="D149" s="24" t="s">
        <v>303</v>
      </c>
    </row>
    <row r="150" spans="1:4">
      <c r="A150" s="64"/>
      <c r="B150" s="64"/>
      <c r="C150" s="24" t="s">
        <v>304</v>
      </c>
      <c r="D150" s="24" t="s">
        <v>305</v>
      </c>
    </row>
    <row r="151" spans="1:4">
      <c r="A151" s="64"/>
      <c r="B151" s="64"/>
      <c r="C151" s="24" t="s">
        <v>306</v>
      </c>
      <c r="D151" s="24" t="s">
        <v>307</v>
      </c>
    </row>
    <row r="152" spans="1:4">
      <c r="A152" s="64"/>
      <c r="B152" s="64"/>
      <c r="C152" s="24" t="s">
        <v>308</v>
      </c>
      <c r="D152" s="24" t="s">
        <v>309</v>
      </c>
    </row>
    <row r="153" spans="1:4">
      <c r="A153" s="64"/>
      <c r="B153" s="64"/>
      <c r="C153" s="24" t="s">
        <v>310</v>
      </c>
      <c r="D153" s="24" t="s">
        <v>311</v>
      </c>
    </row>
    <row r="154" spans="1:4">
      <c r="A154" s="64"/>
      <c r="B154" s="64"/>
      <c r="C154" s="24" t="s">
        <v>312</v>
      </c>
      <c r="D154" s="24" t="s">
        <v>313</v>
      </c>
    </row>
    <row r="155" spans="1:4">
      <c r="A155" s="64"/>
      <c r="B155" s="64"/>
      <c r="C155" s="24" t="s">
        <v>314</v>
      </c>
      <c r="D155" s="24" t="s">
        <v>315</v>
      </c>
    </row>
    <row r="156" spans="1:4">
      <c r="A156" s="64"/>
      <c r="B156" s="64"/>
      <c r="C156" s="24" t="s">
        <v>316</v>
      </c>
      <c r="D156" s="24" t="s">
        <v>317</v>
      </c>
    </row>
    <row r="157" spans="1:4">
      <c r="A157" s="64"/>
      <c r="B157" s="64"/>
      <c r="C157" s="24" t="s">
        <v>318</v>
      </c>
      <c r="D157" s="24" t="s">
        <v>319</v>
      </c>
    </row>
    <row r="158" spans="1:4">
      <c r="A158" s="64"/>
      <c r="B158" s="64"/>
      <c r="C158" s="24" t="s">
        <v>320</v>
      </c>
      <c r="D158" s="24" t="s">
        <v>321</v>
      </c>
    </row>
    <row r="159" spans="1:4">
      <c r="A159" s="64"/>
      <c r="B159" s="64"/>
      <c r="C159" s="24" t="s">
        <v>322</v>
      </c>
      <c r="D159" s="24" t="s">
        <v>323</v>
      </c>
    </row>
    <row r="160" spans="1:4">
      <c r="A160" s="64"/>
      <c r="B160" s="64"/>
      <c r="C160" s="24" t="s">
        <v>324</v>
      </c>
      <c r="D160" s="24" t="s">
        <v>325</v>
      </c>
    </row>
    <row r="161" spans="1:4">
      <c r="A161" s="64"/>
      <c r="B161" s="64"/>
      <c r="C161" s="24" t="s">
        <v>326</v>
      </c>
      <c r="D161" s="24" t="s">
        <v>327</v>
      </c>
    </row>
    <row r="162" spans="1:4">
      <c r="A162" s="64"/>
      <c r="B162" s="64"/>
      <c r="C162" s="24" t="s">
        <v>328</v>
      </c>
      <c r="D162" s="24" t="s">
        <v>329</v>
      </c>
    </row>
    <row r="163" spans="1:4">
      <c r="A163" s="64"/>
      <c r="B163" s="64"/>
      <c r="C163" s="24" t="s">
        <v>330</v>
      </c>
      <c r="D163" s="24" t="s">
        <v>331</v>
      </c>
    </row>
    <row r="164" spans="1:4">
      <c r="A164" s="64"/>
      <c r="B164" s="64"/>
      <c r="C164" s="24" t="s">
        <v>332</v>
      </c>
      <c r="D164" s="24" t="s">
        <v>333</v>
      </c>
    </row>
    <row r="165" spans="1:4">
      <c r="A165" s="64"/>
      <c r="B165" s="64"/>
      <c r="C165" s="24" t="s">
        <v>334</v>
      </c>
      <c r="D165" s="24" t="s">
        <v>335</v>
      </c>
    </row>
    <row r="166" spans="1:4">
      <c r="A166" s="64"/>
      <c r="B166" s="64"/>
      <c r="C166" s="24" t="s">
        <v>336</v>
      </c>
      <c r="D166" s="24" t="s">
        <v>337</v>
      </c>
    </row>
    <row r="167" spans="1:4">
      <c r="A167" s="64"/>
      <c r="B167" s="64"/>
      <c r="C167" s="24" t="s">
        <v>338</v>
      </c>
      <c r="D167" s="24" t="s">
        <v>339</v>
      </c>
    </row>
    <row r="168" spans="1:4">
      <c r="A168" s="64"/>
      <c r="B168" s="64"/>
      <c r="C168" s="24" t="s">
        <v>340</v>
      </c>
      <c r="D168" s="24" t="s">
        <v>341</v>
      </c>
    </row>
    <row r="169" spans="1:4">
      <c r="A169" s="64"/>
      <c r="B169" s="64"/>
      <c r="C169" s="24" t="s">
        <v>342</v>
      </c>
      <c r="D169" s="24" t="s">
        <v>343</v>
      </c>
    </row>
    <row r="170" spans="1:4">
      <c r="A170" s="64"/>
      <c r="B170" s="64"/>
      <c r="C170" s="24" t="s">
        <v>344</v>
      </c>
      <c r="D170" s="24" t="s">
        <v>345</v>
      </c>
    </row>
    <row r="171" spans="1:4">
      <c r="A171" s="64"/>
      <c r="B171" s="64"/>
      <c r="C171" s="24" t="s">
        <v>346</v>
      </c>
      <c r="D171" s="24" t="s">
        <v>347</v>
      </c>
    </row>
    <row r="172" spans="1:4">
      <c r="A172" s="64"/>
      <c r="B172" s="64"/>
      <c r="C172" s="24" t="s">
        <v>348</v>
      </c>
      <c r="D172" s="24" t="s">
        <v>349</v>
      </c>
    </row>
    <row r="173" spans="1:4">
      <c r="A173" s="64"/>
      <c r="B173" s="64"/>
      <c r="C173" s="24" t="s">
        <v>350</v>
      </c>
      <c r="D173" s="24" t="s">
        <v>351</v>
      </c>
    </row>
    <row r="174" spans="1:4">
      <c r="A174" s="64"/>
      <c r="B174" s="64"/>
      <c r="C174" s="24" t="s">
        <v>352</v>
      </c>
      <c r="D174" s="24" t="s">
        <v>353</v>
      </c>
    </row>
    <row r="175" spans="1:4">
      <c r="A175" s="64"/>
      <c r="B175" s="64"/>
      <c r="C175" s="24" t="s">
        <v>354</v>
      </c>
      <c r="D175" s="24" t="s">
        <v>355</v>
      </c>
    </row>
    <row r="176" spans="1:4">
      <c r="A176" s="64"/>
      <c r="B176" s="64"/>
      <c r="C176" s="24" t="s">
        <v>356</v>
      </c>
      <c r="D176" s="24" t="s">
        <v>357</v>
      </c>
    </row>
    <row r="177" spans="1:5">
      <c r="A177" s="64"/>
      <c r="B177" s="64"/>
      <c r="C177" s="24" t="s">
        <v>358</v>
      </c>
      <c r="D177" s="24" t="s">
        <v>359</v>
      </c>
    </row>
    <row r="178" spans="1:5">
      <c r="A178" s="64"/>
      <c r="B178" s="64"/>
      <c r="C178" s="24" t="s">
        <v>360</v>
      </c>
      <c r="D178" s="24" t="s">
        <v>361</v>
      </c>
    </row>
    <row r="179" spans="1:5">
      <c r="A179" s="64"/>
      <c r="B179" s="64"/>
      <c r="C179" s="24" t="s">
        <v>362</v>
      </c>
      <c r="D179" s="24" t="s">
        <v>363</v>
      </c>
    </row>
    <row r="180" spans="1:5">
      <c r="A180" s="64"/>
      <c r="B180" s="64"/>
      <c r="C180" s="24" t="s">
        <v>364</v>
      </c>
      <c r="D180" s="24" t="s">
        <v>365</v>
      </c>
      <c r="E180" t="s">
        <v>175</v>
      </c>
    </row>
    <row r="181" spans="1:5">
      <c r="A181" s="64"/>
      <c r="B181" s="64"/>
      <c r="C181" s="24" t="s">
        <v>274</v>
      </c>
      <c r="D181" s="24" t="s">
        <v>274</v>
      </c>
    </row>
    <row r="182" spans="1:5">
      <c r="A182" s="81"/>
      <c r="B182" s="74" t="s">
        <v>366</v>
      </c>
      <c r="C182" s="56" t="s">
        <v>367</v>
      </c>
      <c r="D182" s="56"/>
    </row>
    <row r="183" spans="1:5">
      <c r="A183" s="82"/>
      <c r="B183" s="75"/>
      <c r="C183" s="56" t="s">
        <v>368</v>
      </c>
      <c r="D183" s="56"/>
    </row>
    <row r="184" spans="1:5">
      <c r="A184" s="82"/>
      <c r="B184" s="75"/>
      <c r="C184" s="56" t="s">
        <v>369</v>
      </c>
      <c r="D184" s="56"/>
    </row>
    <row r="185" spans="1:5">
      <c r="A185" s="83"/>
      <c r="B185" s="76"/>
      <c r="C185" s="57" t="s">
        <v>370</v>
      </c>
      <c r="D185" s="57"/>
    </row>
    <row r="186" spans="1:5">
      <c r="A186" s="77"/>
      <c r="B186" s="77" t="s">
        <v>371</v>
      </c>
      <c r="C186" s="55" t="s">
        <v>372</v>
      </c>
      <c r="D186" s="55"/>
    </row>
    <row r="187" spans="1:5">
      <c r="A187" s="78"/>
      <c r="B187" s="78"/>
      <c r="C187" s="55" t="s">
        <v>373</v>
      </c>
      <c r="D187" s="55"/>
    </row>
    <row r="188" spans="1:5">
      <c r="A188" s="81"/>
      <c r="B188" s="74" t="s">
        <v>10</v>
      </c>
      <c r="C188" s="57" t="s">
        <v>374</v>
      </c>
      <c r="D188" s="57" t="s">
        <v>375</v>
      </c>
    </row>
    <row r="189" spans="1:5">
      <c r="A189" s="82"/>
      <c r="B189" s="75"/>
      <c r="C189" s="57" t="s">
        <v>376</v>
      </c>
      <c r="D189" s="57" t="s">
        <v>377</v>
      </c>
    </row>
    <row r="190" spans="1:5">
      <c r="A190" s="82"/>
      <c r="B190" s="75"/>
      <c r="C190" s="57" t="s">
        <v>34</v>
      </c>
      <c r="D190" s="57" t="s">
        <v>34</v>
      </c>
    </row>
    <row r="191" spans="1:5">
      <c r="A191" s="82"/>
      <c r="B191" s="75"/>
      <c r="C191" s="57" t="s">
        <v>378</v>
      </c>
      <c r="D191" s="57" t="s">
        <v>379</v>
      </c>
    </row>
    <row r="192" spans="1:5">
      <c r="A192" s="82"/>
      <c r="B192" s="75"/>
      <c r="C192" s="57" t="s">
        <v>380</v>
      </c>
      <c r="D192" s="57" t="s">
        <v>381</v>
      </c>
    </row>
    <row r="193" spans="1:4">
      <c r="A193" s="82"/>
      <c r="B193" s="75"/>
      <c r="C193" s="57" t="s">
        <v>382</v>
      </c>
      <c r="D193" s="57" t="s">
        <v>383</v>
      </c>
    </row>
    <row r="194" spans="1:4">
      <c r="A194" s="82"/>
      <c r="B194" s="75"/>
      <c r="C194" s="57" t="s">
        <v>384</v>
      </c>
      <c r="D194" s="57" t="s">
        <v>385</v>
      </c>
    </row>
    <row r="195" spans="1:4">
      <c r="A195" s="82"/>
      <c r="B195" s="75"/>
      <c r="C195" s="57" t="s">
        <v>386</v>
      </c>
      <c r="D195" s="57" t="s">
        <v>387</v>
      </c>
    </row>
    <row r="196" spans="1:4">
      <c r="A196" s="82"/>
      <c r="B196" s="75"/>
      <c r="C196" s="57" t="s">
        <v>388</v>
      </c>
      <c r="D196" s="57" t="s">
        <v>389</v>
      </c>
    </row>
    <row r="197" spans="1:4">
      <c r="A197" s="82"/>
      <c r="B197" s="75"/>
      <c r="C197" s="57" t="s">
        <v>390</v>
      </c>
      <c r="D197" s="57" t="s">
        <v>391</v>
      </c>
    </row>
    <row r="198" spans="1:4">
      <c r="A198" s="82"/>
      <c r="B198" s="75"/>
      <c r="C198" s="57" t="s">
        <v>392</v>
      </c>
      <c r="D198" s="57" t="s">
        <v>393</v>
      </c>
    </row>
    <row r="199" spans="1:4">
      <c r="A199" s="82"/>
      <c r="B199" s="75"/>
      <c r="C199" s="57" t="s">
        <v>394</v>
      </c>
      <c r="D199" s="57" t="s">
        <v>395</v>
      </c>
    </row>
    <row r="200" spans="1:4">
      <c r="A200" s="82"/>
      <c r="B200" s="75"/>
      <c r="C200" s="57" t="s">
        <v>274</v>
      </c>
      <c r="D200" s="57" t="s">
        <v>274</v>
      </c>
    </row>
    <row r="201" spans="1:4">
      <c r="A201" s="83"/>
      <c r="B201" s="76"/>
      <c r="C201" s="57" t="s">
        <v>370</v>
      </c>
      <c r="D201" s="57" t="s">
        <v>396</v>
      </c>
    </row>
    <row r="202" spans="1:4">
      <c r="A202" s="114"/>
      <c r="B202" s="114" t="s">
        <v>108</v>
      </c>
      <c r="C202" s="24" t="s">
        <v>397</v>
      </c>
      <c r="D202" s="24"/>
    </row>
    <row r="203" spans="1:4">
      <c r="A203" s="64"/>
      <c r="B203" s="64"/>
      <c r="C203" s="24" t="s">
        <v>398</v>
      </c>
      <c r="D203" s="24"/>
    </row>
    <row r="204" spans="1:4">
      <c r="A204" s="64"/>
      <c r="B204" s="64"/>
      <c r="C204" s="24" t="s">
        <v>399</v>
      </c>
      <c r="D204" s="24"/>
    </row>
    <row r="205" spans="1:4">
      <c r="A205" s="64"/>
      <c r="B205" s="64"/>
      <c r="C205" s="24" t="s">
        <v>400</v>
      </c>
      <c r="D205" s="24"/>
    </row>
    <row r="206" spans="1:4">
      <c r="A206" s="64"/>
      <c r="B206" s="64"/>
      <c r="C206" s="24" t="s">
        <v>401</v>
      </c>
      <c r="D206" s="24"/>
    </row>
    <row r="207" spans="1:4">
      <c r="A207" s="64"/>
      <c r="B207" s="64"/>
      <c r="C207" s="24" t="s">
        <v>402</v>
      </c>
      <c r="D207" s="24"/>
    </row>
    <row r="208" spans="1:4">
      <c r="A208" s="64"/>
      <c r="B208" s="64"/>
      <c r="C208" s="24" t="s">
        <v>403</v>
      </c>
      <c r="D208" s="24"/>
    </row>
    <row r="209" spans="1:5">
      <c r="A209" s="64"/>
      <c r="B209" s="64"/>
      <c r="C209" s="24" t="s">
        <v>404</v>
      </c>
      <c r="D209" s="24"/>
    </row>
    <row r="210" spans="1:5">
      <c r="A210" s="64"/>
      <c r="B210" s="64"/>
      <c r="C210" s="24" t="s">
        <v>405</v>
      </c>
      <c r="D210" s="24"/>
    </row>
    <row r="211" spans="1:5">
      <c r="A211" s="64"/>
      <c r="B211" s="64"/>
      <c r="C211" s="24" t="s">
        <v>406</v>
      </c>
      <c r="D211" s="24"/>
    </row>
    <row r="212" spans="1:5">
      <c r="A212" s="64"/>
      <c r="B212" s="64"/>
      <c r="C212" s="24" t="s">
        <v>407</v>
      </c>
      <c r="D212" s="24"/>
    </row>
    <row r="213" spans="1:5">
      <c r="A213" s="64"/>
      <c r="B213" s="64"/>
      <c r="C213" s="24" t="s">
        <v>408</v>
      </c>
      <c r="D213" s="24"/>
    </row>
    <row r="214" spans="1:5">
      <c r="A214" s="64"/>
      <c r="B214" s="64"/>
      <c r="C214" s="24" t="s">
        <v>409</v>
      </c>
      <c r="D214" s="24"/>
    </row>
    <row r="215" spans="1:5">
      <c r="A215" s="64"/>
      <c r="B215" s="64"/>
      <c r="C215" s="24" t="s">
        <v>410</v>
      </c>
      <c r="D215" s="24"/>
    </row>
    <row r="216" spans="1:5">
      <c r="A216" s="64"/>
      <c r="B216" s="64"/>
      <c r="C216" s="24" t="s">
        <v>411</v>
      </c>
      <c r="D216" s="24"/>
    </row>
    <row r="217" spans="1:5">
      <c r="A217" s="64"/>
      <c r="B217" s="64"/>
      <c r="C217" s="24" t="s">
        <v>412</v>
      </c>
      <c r="D217" s="24"/>
    </row>
    <row r="218" spans="1:5">
      <c r="A218" s="64"/>
      <c r="B218" s="64"/>
      <c r="C218" s="24" t="s">
        <v>413</v>
      </c>
      <c r="D218" s="24" t="s">
        <v>414</v>
      </c>
      <c r="E218" t="s">
        <v>175</v>
      </c>
    </row>
    <row r="219" spans="1:5">
      <c r="A219" s="64"/>
      <c r="B219" s="64"/>
      <c r="C219" s="24" t="s">
        <v>415</v>
      </c>
      <c r="D219" s="24"/>
    </row>
    <row r="220" spans="1:5">
      <c r="A220" s="64"/>
      <c r="B220" s="64"/>
      <c r="C220" s="24" t="s">
        <v>416</v>
      </c>
      <c r="D220" s="24"/>
    </row>
    <row r="221" spans="1:5">
      <c r="A221" s="64"/>
      <c r="B221" s="64"/>
      <c r="C221" s="24" t="s">
        <v>417</v>
      </c>
      <c r="D221" s="24"/>
    </row>
    <row r="222" spans="1:5">
      <c r="A222" s="64"/>
      <c r="B222" s="64"/>
      <c r="C222" s="24" t="s">
        <v>418</v>
      </c>
      <c r="D222" s="24"/>
    </row>
    <row r="223" spans="1:5">
      <c r="A223" s="64"/>
      <c r="B223" s="64"/>
      <c r="C223" s="24" t="s">
        <v>419</v>
      </c>
      <c r="D223" s="24"/>
    </row>
    <row r="224" spans="1:5">
      <c r="A224" s="64"/>
      <c r="B224" s="64"/>
      <c r="C224" s="24" t="s">
        <v>420</v>
      </c>
      <c r="D224" s="24"/>
    </row>
    <row r="225" spans="1:4">
      <c r="A225" s="64"/>
      <c r="B225" s="64"/>
      <c r="C225" s="24" t="s">
        <v>421</v>
      </c>
      <c r="D225" s="24"/>
    </row>
    <row r="226" spans="1:4">
      <c r="A226" s="64"/>
      <c r="B226" s="64"/>
      <c r="C226" s="24" t="s">
        <v>422</v>
      </c>
      <c r="D226" s="24"/>
    </row>
    <row r="227" spans="1:4">
      <c r="A227" s="64"/>
      <c r="B227" s="64"/>
      <c r="C227" s="24" t="s">
        <v>423</v>
      </c>
      <c r="D227" s="24"/>
    </row>
    <row r="228" spans="1:4">
      <c r="A228" s="64"/>
      <c r="B228" s="64"/>
      <c r="C228" s="24" t="s">
        <v>424</v>
      </c>
      <c r="D228" s="24"/>
    </row>
    <row r="229" spans="1:4">
      <c r="A229" s="64"/>
      <c r="B229" s="64"/>
      <c r="C229" s="24" t="s">
        <v>425</v>
      </c>
      <c r="D229" s="24"/>
    </row>
    <row r="230" spans="1:4">
      <c r="A230" s="64"/>
      <c r="B230" s="64"/>
      <c r="C230" s="24" t="s">
        <v>426</v>
      </c>
      <c r="D230" s="24"/>
    </row>
    <row r="231" spans="1:4">
      <c r="A231" s="64"/>
      <c r="B231" s="64"/>
      <c r="C231" s="24" t="s">
        <v>427</v>
      </c>
      <c r="D231" s="24"/>
    </row>
    <row r="232" spans="1:4">
      <c r="A232" s="64"/>
      <c r="B232" s="64"/>
      <c r="C232" s="24" t="s">
        <v>428</v>
      </c>
      <c r="D232" s="24"/>
    </row>
    <row r="233" spans="1:4">
      <c r="A233" s="64"/>
      <c r="B233" s="64"/>
      <c r="C233" s="24" t="s">
        <v>429</v>
      </c>
      <c r="D233" s="24"/>
    </row>
    <row r="234" spans="1:4">
      <c r="A234" s="64"/>
      <c r="B234" s="64"/>
      <c r="C234" s="24" t="s">
        <v>430</v>
      </c>
      <c r="D234" s="24"/>
    </row>
    <row r="235" spans="1:4">
      <c r="A235" s="64"/>
      <c r="B235" s="64"/>
      <c r="C235" s="24" t="s">
        <v>431</v>
      </c>
      <c r="D235" s="24"/>
    </row>
    <row r="236" spans="1:4">
      <c r="A236" s="64"/>
      <c r="B236" s="64"/>
      <c r="C236" s="24" t="s">
        <v>432</v>
      </c>
      <c r="D236" s="24"/>
    </row>
    <row r="237" spans="1:4">
      <c r="A237" s="64"/>
      <c r="B237" s="64"/>
      <c r="C237" s="24" t="s">
        <v>433</v>
      </c>
      <c r="D237" s="24"/>
    </row>
    <row r="238" spans="1:4">
      <c r="A238" s="64"/>
      <c r="B238" s="64"/>
      <c r="C238" s="24" t="s">
        <v>434</v>
      </c>
      <c r="D238" s="24"/>
    </row>
    <row r="239" spans="1:4">
      <c r="A239" s="64"/>
      <c r="B239" s="64"/>
      <c r="C239" s="24" t="s">
        <v>435</v>
      </c>
      <c r="D239" s="24"/>
    </row>
    <row r="240" spans="1:4">
      <c r="A240" s="64"/>
      <c r="B240" s="64"/>
      <c r="C240" s="24" t="s">
        <v>436</v>
      </c>
      <c r="D240" s="24"/>
    </row>
    <row r="241" spans="1:4">
      <c r="A241" s="64"/>
      <c r="B241" s="64"/>
      <c r="C241" s="24" t="s">
        <v>437</v>
      </c>
      <c r="D241" s="24"/>
    </row>
    <row r="242" spans="1:4">
      <c r="A242" s="64"/>
      <c r="B242" s="64"/>
      <c r="C242" s="24" t="s">
        <v>438</v>
      </c>
      <c r="D242" s="24"/>
    </row>
    <row r="243" spans="1:4">
      <c r="A243" s="64"/>
      <c r="B243" s="64"/>
      <c r="C243" s="24" t="s">
        <v>439</v>
      </c>
      <c r="D243" s="24"/>
    </row>
    <row r="244" spans="1:4">
      <c r="A244" s="64"/>
      <c r="B244" s="64"/>
      <c r="C244" s="24" t="s">
        <v>440</v>
      </c>
      <c r="D244" s="24"/>
    </row>
    <row r="245" spans="1:4">
      <c r="A245" s="64"/>
      <c r="B245" s="64"/>
      <c r="C245" s="24" t="s">
        <v>441</v>
      </c>
      <c r="D245" s="24"/>
    </row>
    <row r="246" spans="1:4">
      <c r="A246" s="64"/>
      <c r="B246" s="64"/>
      <c r="C246" s="24" t="s">
        <v>442</v>
      </c>
      <c r="D246" s="24"/>
    </row>
    <row r="247" spans="1:4">
      <c r="A247" s="64"/>
      <c r="B247" s="64"/>
      <c r="C247" s="24" t="s">
        <v>443</v>
      </c>
      <c r="D247" s="24"/>
    </row>
    <row r="248" spans="1:4">
      <c r="A248" s="64"/>
      <c r="B248" s="64"/>
      <c r="C248" s="24" t="s">
        <v>444</v>
      </c>
      <c r="D248" s="24"/>
    </row>
    <row r="249" spans="1:4">
      <c r="A249" s="64"/>
      <c r="B249" s="64"/>
      <c r="C249" s="24" t="s">
        <v>445</v>
      </c>
      <c r="D249" s="24"/>
    </row>
    <row r="250" spans="1:4">
      <c r="A250" s="64"/>
      <c r="B250" s="64"/>
      <c r="C250" s="24" t="s">
        <v>446</v>
      </c>
      <c r="D250" s="24"/>
    </row>
    <row r="251" spans="1:4">
      <c r="A251" s="64"/>
      <c r="B251" s="64"/>
      <c r="C251" s="24" t="s">
        <v>447</v>
      </c>
      <c r="D251" s="24"/>
    </row>
    <row r="252" spans="1:4">
      <c r="A252" s="64"/>
      <c r="B252" s="64"/>
      <c r="C252" s="24" t="s">
        <v>274</v>
      </c>
      <c r="D252" s="24"/>
    </row>
    <row r="253" spans="1:4">
      <c r="A253" s="64"/>
      <c r="B253" s="64"/>
      <c r="C253" s="24" t="s">
        <v>448</v>
      </c>
      <c r="D253" s="24"/>
    </row>
    <row r="254" spans="1:4">
      <c r="A254" s="64"/>
      <c r="B254" s="64"/>
      <c r="C254" s="24" t="s">
        <v>449</v>
      </c>
      <c r="D254" s="24"/>
    </row>
    <row r="255" spans="1:4">
      <c r="A255" s="64"/>
      <c r="B255" s="64"/>
      <c r="C255" s="24" t="s">
        <v>450</v>
      </c>
      <c r="D255" s="24"/>
    </row>
    <row r="256" spans="1:4">
      <c r="A256" s="64"/>
      <c r="B256" s="64"/>
      <c r="C256" s="24" t="s">
        <v>451</v>
      </c>
      <c r="D256" s="24"/>
    </row>
    <row r="257" spans="1:5">
      <c r="A257" s="64"/>
      <c r="B257" s="64"/>
      <c r="C257" s="24" t="s">
        <v>452</v>
      </c>
      <c r="D257" s="24"/>
    </row>
    <row r="258" spans="1:5">
      <c r="A258" s="64"/>
      <c r="B258" s="64"/>
      <c r="C258" s="24" t="s">
        <v>453</v>
      </c>
      <c r="D258" s="24"/>
    </row>
    <row r="259" spans="1:5">
      <c r="A259" s="64"/>
      <c r="B259" s="64"/>
      <c r="C259" s="24" t="s">
        <v>454</v>
      </c>
      <c r="D259" s="24"/>
    </row>
    <row r="260" spans="1:5">
      <c r="A260" s="64"/>
      <c r="B260" s="64"/>
      <c r="C260" s="24" t="s">
        <v>455</v>
      </c>
      <c r="D260" s="24"/>
    </row>
    <row r="261" spans="1:5">
      <c r="A261" s="64"/>
      <c r="B261" s="64"/>
      <c r="C261" s="24" t="s">
        <v>456</v>
      </c>
      <c r="D261" s="24"/>
    </row>
    <row r="262" spans="1:5">
      <c r="A262" s="64"/>
      <c r="B262" s="64"/>
      <c r="C262" s="24" t="s">
        <v>457</v>
      </c>
      <c r="D262" s="24"/>
    </row>
    <row r="263" spans="1:5">
      <c r="A263" s="64"/>
      <c r="B263" s="64"/>
      <c r="C263" s="24" t="s">
        <v>458</v>
      </c>
      <c r="D263" s="24"/>
    </row>
    <row r="264" spans="1:5">
      <c r="A264" s="64"/>
      <c r="B264" s="64"/>
      <c r="C264" s="24" t="s">
        <v>459</v>
      </c>
      <c r="D264" s="24"/>
    </row>
    <row r="265" spans="1:5">
      <c r="A265" s="64"/>
      <c r="B265" s="64"/>
      <c r="C265" s="24" t="s">
        <v>460</v>
      </c>
      <c r="D265" s="24"/>
    </row>
    <row r="266" spans="1:5">
      <c r="A266" s="64"/>
      <c r="B266" s="64"/>
      <c r="C266" s="24" t="s">
        <v>461</v>
      </c>
      <c r="D266" s="24"/>
    </row>
    <row r="267" spans="1:5">
      <c r="A267" s="64"/>
      <c r="B267" s="64"/>
      <c r="C267" s="24" t="s">
        <v>462</v>
      </c>
      <c r="D267" s="24"/>
    </row>
    <row r="268" spans="1:5">
      <c r="A268" s="64"/>
      <c r="B268" s="64"/>
      <c r="C268" s="24" t="s">
        <v>463</v>
      </c>
      <c r="D268" s="24"/>
    </row>
    <row r="269" spans="1:5">
      <c r="A269" s="64"/>
      <c r="B269" s="64"/>
      <c r="C269" s="24" t="s">
        <v>464</v>
      </c>
      <c r="D269" s="24"/>
    </row>
    <row r="270" spans="1:5">
      <c r="A270" s="64"/>
      <c r="B270" s="64"/>
      <c r="C270" s="24" t="s">
        <v>465</v>
      </c>
      <c r="D270" s="24" t="s">
        <v>466</v>
      </c>
      <c r="E270" t="s">
        <v>175</v>
      </c>
    </row>
    <row r="271" spans="1:5">
      <c r="A271" s="64"/>
      <c r="B271" s="64"/>
      <c r="C271" s="24" t="s">
        <v>467</v>
      </c>
      <c r="D271" s="24" t="s">
        <v>468</v>
      </c>
      <c r="E271" t="s">
        <v>175</v>
      </c>
    </row>
    <row r="272" spans="1:5">
      <c r="A272" s="64"/>
      <c r="B272" s="64"/>
      <c r="C272" s="24" t="s">
        <v>469</v>
      </c>
      <c r="D272" s="24" t="s">
        <v>470</v>
      </c>
      <c r="E272" t="s">
        <v>175</v>
      </c>
    </row>
    <row r="273" spans="1:5">
      <c r="A273" s="64"/>
      <c r="B273" s="64"/>
      <c r="C273" s="24" t="s">
        <v>471</v>
      </c>
      <c r="D273" s="24"/>
    </row>
    <row r="274" spans="1:5">
      <c r="A274" s="64"/>
      <c r="B274" s="64"/>
      <c r="C274" s="24" t="s">
        <v>472</v>
      </c>
      <c r="D274" s="24" t="s">
        <v>473</v>
      </c>
      <c r="E274" t="s">
        <v>175</v>
      </c>
    </row>
    <row r="275" spans="1:5">
      <c r="A275" s="64"/>
      <c r="B275" s="64"/>
      <c r="C275" s="24" t="s">
        <v>474</v>
      </c>
      <c r="D275" s="24"/>
    </row>
    <row r="276" spans="1:5">
      <c r="A276" s="64"/>
      <c r="B276" s="64"/>
      <c r="C276" s="24" t="s">
        <v>475</v>
      </c>
      <c r="D276" s="24"/>
    </row>
    <row r="277" spans="1:5">
      <c r="A277" s="64"/>
      <c r="B277" s="64"/>
      <c r="C277" s="24" t="s">
        <v>476</v>
      </c>
      <c r="D277" s="24"/>
    </row>
    <row r="278" spans="1:5">
      <c r="A278" s="64"/>
      <c r="B278" s="64"/>
      <c r="C278" s="24" t="s">
        <v>477</v>
      </c>
      <c r="D278" s="24"/>
    </row>
    <row r="279" spans="1:5">
      <c r="A279" s="64"/>
      <c r="B279" s="64"/>
      <c r="C279" s="24" t="s">
        <v>478</v>
      </c>
      <c r="D279" s="24"/>
    </row>
    <row r="280" spans="1:5">
      <c r="A280" s="64"/>
      <c r="B280" s="64"/>
      <c r="C280" s="24" t="s">
        <v>479</v>
      </c>
      <c r="D280" s="24"/>
    </row>
    <row r="281" spans="1:5">
      <c r="A281" s="64"/>
      <c r="B281" s="64"/>
      <c r="C281" s="24" t="s">
        <v>480</v>
      </c>
      <c r="D281" s="24"/>
    </row>
    <row r="282" spans="1:5">
      <c r="A282" s="64"/>
      <c r="B282" s="64"/>
      <c r="C282" s="24" t="s">
        <v>481</v>
      </c>
      <c r="D282" s="24" t="s">
        <v>482</v>
      </c>
      <c r="E282" t="s">
        <v>175</v>
      </c>
    </row>
    <row r="283" spans="1:5">
      <c r="A283" s="64"/>
      <c r="B283" s="64"/>
      <c r="C283" s="24" t="s">
        <v>483</v>
      </c>
      <c r="D283" s="24"/>
    </row>
    <row r="284" spans="1:5">
      <c r="A284" s="64"/>
      <c r="B284" s="64"/>
      <c r="C284" s="24" t="s">
        <v>484</v>
      </c>
      <c r="D284" s="24" t="s">
        <v>485</v>
      </c>
      <c r="E284" t="s">
        <v>175</v>
      </c>
    </row>
    <row r="285" spans="1:5">
      <c r="A285" s="64"/>
      <c r="B285" s="64"/>
      <c r="C285" s="24" t="s">
        <v>486</v>
      </c>
      <c r="D285" s="24"/>
    </row>
    <row r="286" spans="1:5">
      <c r="A286" s="64"/>
      <c r="B286" s="64"/>
      <c r="C286" s="24" t="s">
        <v>487</v>
      </c>
      <c r="D286" s="24"/>
    </row>
    <row r="287" spans="1:5">
      <c r="A287" s="64"/>
      <c r="B287" s="64"/>
      <c r="C287" s="24" t="s">
        <v>488</v>
      </c>
      <c r="D287" s="24"/>
    </row>
    <row r="288" spans="1:5">
      <c r="A288" s="64"/>
      <c r="B288" s="64"/>
      <c r="C288" s="24" t="s">
        <v>489</v>
      </c>
      <c r="D288" s="24"/>
    </row>
    <row r="289" spans="1:5">
      <c r="A289" s="64"/>
      <c r="B289" s="64"/>
      <c r="C289" s="24" t="s">
        <v>490</v>
      </c>
      <c r="D289" s="24" t="s">
        <v>491</v>
      </c>
      <c r="E289" t="s">
        <v>175</v>
      </c>
    </row>
    <row r="290" spans="1:5">
      <c r="A290" s="64"/>
      <c r="B290" s="64"/>
      <c r="C290" s="24" t="s">
        <v>492</v>
      </c>
      <c r="D290" s="24"/>
    </row>
    <row r="291" spans="1:5">
      <c r="A291" s="64"/>
      <c r="B291" s="64"/>
      <c r="C291" s="24" t="s">
        <v>493</v>
      </c>
      <c r="D291" s="24"/>
    </row>
    <row r="292" spans="1:5">
      <c r="A292" s="64"/>
      <c r="B292" s="64"/>
      <c r="C292" s="24" t="s">
        <v>494</v>
      </c>
      <c r="D292" s="24"/>
    </row>
    <row r="293" spans="1:5">
      <c r="A293" s="64"/>
      <c r="B293" s="64"/>
      <c r="C293" s="24" t="s">
        <v>495</v>
      </c>
      <c r="D293" s="24"/>
    </row>
    <row r="294" spans="1:5">
      <c r="A294" s="64"/>
      <c r="B294" s="64"/>
      <c r="C294" s="24" t="s">
        <v>496</v>
      </c>
      <c r="D294" s="24"/>
    </row>
    <row r="295" spans="1:5">
      <c r="A295" s="64"/>
      <c r="B295" s="64"/>
      <c r="C295" s="24" t="s">
        <v>497</v>
      </c>
      <c r="D295" s="24"/>
    </row>
    <row r="296" spans="1:5">
      <c r="A296" s="64"/>
      <c r="B296" s="64"/>
      <c r="C296" s="24" t="s">
        <v>498</v>
      </c>
      <c r="D296" s="24"/>
    </row>
    <row r="297" spans="1:5">
      <c r="A297" s="64"/>
      <c r="B297" s="64"/>
      <c r="C297" s="24" t="s">
        <v>499</v>
      </c>
      <c r="D297" s="24" t="s">
        <v>500</v>
      </c>
      <c r="E297" t="s">
        <v>175</v>
      </c>
    </row>
    <row r="298" spans="1:5">
      <c r="A298" s="64"/>
      <c r="B298" s="64"/>
      <c r="C298" s="24" t="s">
        <v>501</v>
      </c>
      <c r="D298" s="24"/>
    </row>
    <row r="299" spans="1:5">
      <c r="A299" s="64"/>
      <c r="B299" s="64"/>
      <c r="C299" s="24" t="s">
        <v>502</v>
      </c>
      <c r="D299" s="24"/>
    </row>
    <row r="300" spans="1:5">
      <c r="A300" s="64"/>
      <c r="B300" s="64"/>
      <c r="C300" s="133" t="s">
        <v>503</v>
      </c>
      <c r="D300" s="24"/>
      <c r="E300" t="s">
        <v>175</v>
      </c>
    </row>
    <row r="301" spans="1:5">
      <c r="A301" s="64"/>
      <c r="B301" s="64"/>
      <c r="C301" s="24" t="s">
        <v>504</v>
      </c>
      <c r="D301" s="24"/>
    </row>
    <row r="302" spans="1:5">
      <c r="A302" s="64"/>
      <c r="B302" s="64"/>
      <c r="C302" s="24" t="s">
        <v>505</v>
      </c>
      <c r="D302" s="24"/>
    </row>
    <row r="303" spans="1:5">
      <c r="A303" s="64"/>
      <c r="B303" s="64"/>
      <c r="C303" s="24" t="s">
        <v>506</v>
      </c>
      <c r="D303" s="24"/>
    </row>
    <row r="304" spans="1:5">
      <c r="A304" s="64"/>
      <c r="B304" s="64"/>
      <c r="C304" s="24" t="s">
        <v>507</v>
      </c>
      <c r="D304" s="24"/>
    </row>
    <row r="305" spans="1:5">
      <c r="A305" s="64"/>
      <c r="B305" s="64"/>
      <c r="C305" s="24" t="s">
        <v>508</v>
      </c>
      <c r="D305" s="24"/>
    </row>
    <row r="306" spans="1:5">
      <c r="A306" s="64"/>
      <c r="B306" s="64"/>
      <c r="C306" s="24" t="s">
        <v>509</v>
      </c>
      <c r="D306" s="24"/>
    </row>
    <row r="307" spans="1:5">
      <c r="A307" s="64"/>
      <c r="B307" s="64"/>
      <c r="C307" s="24" t="s">
        <v>510</v>
      </c>
      <c r="D307" s="24"/>
    </row>
    <row r="308" spans="1:5">
      <c r="A308" s="64"/>
      <c r="B308" s="64"/>
      <c r="C308" s="24" t="s">
        <v>511</v>
      </c>
      <c r="D308" s="24"/>
    </row>
    <row r="309" spans="1:5">
      <c r="A309" s="64"/>
      <c r="B309" s="64"/>
      <c r="C309" s="24" t="s">
        <v>512</v>
      </c>
      <c r="D309" s="24"/>
    </row>
    <row r="310" spans="1:5">
      <c r="A310" s="64"/>
      <c r="B310" s="64"/>
      <c r="C310" s="133" t="s">
        <v>513</v>
      </c>
      <c r="D310" s="24"/>
      <c r="E310" t="s">
        <v>175</v>
      </c>
    </row>
    <row r="311" spans="1:5">
      <c r="A311" s="64"/>
      <c r="B311" s="64"/>
      <c r="C311" s="133" t="s">
        <v>514</v>
      </c>
      <c r="D311" s="24"/>
      <c r="E311" t="s">
        <v>175</v>
      </c>
    </row>
    <row r="312" spans="1:5">
      <c r="A312" s="64"/>
      <c r="B312" s="64"/>
      <c r="C312" s="133" t="s">
        <v>515</v>
      </c>
      <c r="D312" s="24"/>
      <c r="E312" t="s">
        <v>175</v>
      </c>
    </row>
    <row r="313" spans="1:5">
      <c r="A313" s="64"/>
      <c r="B313" s="64"/>
      <c r="C313" s="24" t="s">
        <v>516</v>
      </c>
      <c r="D313" s="24"/>
    </row>
    <row r="314" spans="1:5">
      <c r="A314" s="64"/>
      <c r="B314" s="64"/>
      <c r="C314" s="24" t="s">
        <v>517</v>
      </c>
      <c r="D314" s="24"/>
    </row>
    <row r="315" spans="1:5">
      <c r="A315" s="64"/>
      <c r="B315" s="64"/>
      <c r="C315" s="24" t="s">
        <v>518</v>
      </c>
      <c r="D315" s="24"/>
    </row>
    <row r="316" spans="1:5">
      <c r="A316" s="64"/>
      <c r="B316" s="64"/>
      <c r="C316" s="24" t="s">
        <v>519</v>
      </c>
      <c r="D316" s="24"/>
    </row>
    <row r="317" spans="1:5">
      <c r="A317" s="64"/>
      <c r="B317" s="64"/>
      <c r="C317" s="24" t="s">
        <v>520</v>
      </c>
      <c r="D317" s="24"/>
    </row>
    <row r="318" spans="1:5">
      <c r="A318" s="64"/>
      <c r="B318" s="64"/>
      <c r="C318" s="24" t="s">
        <v>521</v>
      </c>
      <c r="D318" s="128" t="s">
        <v>522</v>
      </c>
      <c r="E318" t="s">
        <v>175</v>
      </c>
    </row>
    <row r="319" spans="1:5">
      <c r="A319" s="64"/>
      <c r="B319" s="64"/>
      <c r="C319" s="24" t="s">
        <v>523</v>
      </c>
      <c r="D319" s="24"/>
    </row>
    <row r="320" spans="1:5">
      <c r="A320" s="64"/>
      <c r="B320" s="64"/>
      <c r="C320" s="24" t="s">
        <v>524</v>
      </c>
      <c r="D320" s="24"/>
    </row>
    <row r="321" spans="1:5">
      <c r="A321" s="64"/>
      <c r="B321" s="64"/>
      <c r="C321" s="24" t="s">
        <v>525</v>
      </c>
      <c r="D321" s="24"/>
    </row>
    <row r="322" spans="1:5">
      <c r="A322" s="64"/>
      <c r="B322" s="64"/>
      <c r="C322" s="24" t="s">
        <v>526</v>
      </c>
      <c r="D322" s="24"/>
    </row>
    <row r="323" spans="1:5">
      <c r="A323" s="64"/>
      <c r="B323" s="64"/>
      <c r="C323" s="24" t="s">
        <v>527</v>
      </c>
      <c r="D323" s="24"/>
    </row>
    <row r="324" spans="1:5">
      <c r="A324" s="64"/>
      <c r="B324" s="64"/>
      <c r="C324" s="24" t="s">
        <v>528</v>
      </c>
      <c r="D324" s="24"/>
    </row>
    <row r="325" spans="1:5">
      <c r="A325" s="64"/>
      <c r="B325" s="64"/>
      <c r="C325" s="24" t="s">
        <v>529</v>
      </c>
      <c r="D325" s="24"/>
    </row>
    <row r="326" spans="1:5">
      <c r="A326" s="64"/>
      <c r="B326" s="64"/>
      <c r="C326" s="24" t="s">
        <v>530</v>
      </c>
      <c r="D326" s="24"/>
    </row>
    <row r="327" spans="1:5">
      <c r="A327" s="64"/>
      <c r="B327" s="64"/>
      <c r="C327" s="24" t="s">
        <v>531</v>
      </c>
      <c r="D327" s="24"/>
    </row>
    <row r="328" spans="1:5">
      <c r="A328" s="81"/>
      <c r="B328" s="71" t="s">
        <v>532</v>
      </c>
      <c r="C328" s="57" t="s">
        <v>533</v>
      </c>
      <c r="D328" s="57"/>
      <c r="E328" t="s">
        <v>175</v>
      </c>
    </row>
    <row r="329" spans="1:5">
      <c r="A329" s="82"/>
      <c r="B329" s="72"/>
      <c r="C329" s="57" t="s">
        <v>534</v>
      </c>
      <c r="D329" s="57"/>
      <c r="E329" t="s">
        <v>175</v>
      </c>
    </row>
    <row r="330" spans="1:5">
      <c r="A330" s="82"/>
      <c r="B330" s="72"/>
      <c r="C330" s="130" t="s">
        <v>535</v>
      </c>
      <c r="D330" s="57"/>
      <c r="E330" t="s">
        <v>175</v>
      </c>
    </row>
    <row r="331" spans="1:5">
      <c r="A331" s="82"/>
      <c r="B331" s="72"/>
      <c r="C331" s="129" t="s">
        <v>536</v>
      </c>
      <c r="D331" s="57"/>
      <c r="E331" t="s">
        <v>175</v>
      </c>
    </row>
    <row r="332" spans="1:5">
      <c r="A332" s="82"/>
      <c r="B332" s="72"/>
      <c r="C332" s="129" t="s">
        <v>537</v>
      </c>
      <c r="D332" s="57"/>
      <c r="E332" t="s">
        <v>175</v>
      </c>
    </row>
    <row r="333" spans="1:5">
      <c r="A333" s="82"/>
      <c r="B333" s="72"/>
      <c r="C333" s="129" t="s">
        <v>538</v>
      </c>
      <c r="D333" s="57"/>
      <c r="E333" t="s">
        <v>175</v>
      </c>
    </row>
    <row r="334" spans="1:5">
      <c r="A334" s="82"/>
      <c r="B334" s="72"/>
      <c r="C334" s="129" t="s">
        <v>539</v>
      </c>
      <c r="D334" s="57"/>
      <c r="E334" t="s">
        <v>175</v>
      </c>
    </row>
    <row r="335" spans="1:5">
      <c r="A335" s="82"/>
      <c r="B335" s="72"/>
      <c r="C335" s="57" t="s">
        <v>540</v>
      </c>
      <c r="D335" s="57"/>
      <c r="E335" t="s">
        <v>175</v>
      </c>
    </row>
    <row r="336" spans="1:5">
      <c r="A336" s="82"/>
      <c r="B336" s="72"/>
      <c r="C336" s="57" t="s">
        <v>541</v>
      </c>
      <c r="D336" s="57"/>
      <c r="E336" t="s">
        <v>175</v>
      </c>
    </row>
    <row r="337" spans="1:5">
      <c r="A337" s="82"/>
      <c r="B337" s="72"/>
      <c r="C337" s="57" t="s">
        <v>542</v>
      </c>
      <c r="D337" s="57"/>
      <c r="E337" t="s">
        <v>175</v>
      </c>
    </row>
    <row r="338" spans="1:5">
      <c r="A338" s="82"/>
      <c r="B338" s="72"/>
      <c r="C338" s="57" t="s">
        <v>543</v>
      </c>
      <c r="D338" s="57"/>
      <c r="E338" t="s">
        <v>175</v>
      </c>
    </row>
    <row r="339" spans="1:5">
      <c r="A339" s="82"/>
      <c r="B339" s="72"/>
      <c r="C339" s="57" t="s">
        <v>544</v>
      </c>
      <c r="D339" s="57"/>
      <c r="E339" t="s">
        <v>175</v>
      </c>
    </row>
    <row r="340" spans="1:5">
      <c r="A340" s="82"/>
      <c r="B340" s="72"/>
      <c r="C340" s="57" t="s">
        <v>545</v>
      </c>
      <c r="D340" s="57"/>
      <c r="E340" t="s">
        <v>175</v>
      </c>
    </row>
    <row r="341" spans="1:5">
      <c r="A341" s="82"/>
      <c r="B341" s="72"/>
      <c r="C341" s="57" t="s">
        <v>546</v>
      </c>
      <c r="D341" s="57"/>
      <c r="E341" t="s">
        <v>175</v>
      </c>
    </row>
    <row r="342" spans="1:5">
      <c r="A342" s="82"/>
      <c r="B342" s="72"/>
      <c r="C342" s="57" t="s">
        <v>547</v>
      </c>
      <c r="D342" s="57"/>
      <c r="E342" t="s">
        <v>175</v>
      </c>
    </row>
    <row r="343" spans="1:5">
      <c r="A343" s="82"/>
      <c r="B343" s="72"/>
      <c r="C343" s="57" t="s">
        <v>548</v>
      </c>
      <c r="D343" s="57"/>
      <c r="E343" t="s">
        <v>175</v>
      </c>
    </row>
    <row r="344" spans="1:5">
      <c r="A344" s="82"/>
      <c r="B344" s="72"/>
      <c r="C344" s="57" t="s">
        <v>549</v>
      </c>
      <c r="D344" s="57"/>
      <c r="E344" t="s">
        <v>175</v>
      </c>
    </row>
    <row r="345" spans="1:5">
      <c r="A345" s="82"/>
      <c r="B345" s="72"/>
      <c r="C345" s="57" t="s">
        <v>550</v>
      </c>
      <c r="D345" s="57"/>
      <c r="E345" t="s">
        <v>175</v>
      </c>
    </row>
    <row r="346" spans="1:5">
      <c r="A346" s="82"/>
      <c r="B346" s="72"/>
      <c r="C346" s="57" t="s">
        <v>551</v>
      </c>
      <c r="D346" s="57"/>
      <c r="E346" t="s">
        <v>175</v>
      </c>
    </row>
    <row r="347" spans="1:5">
      <c r="A347" s="82"/>
      <c r="B347" s="72"/>
      <c r="C347" s="57" t="s">
        <v>552</v>
      </c>
      <c r="D347" s="57"/>
      <c r="E347" t="s">
        <v>175</v>
      </c>
    </row>
    <row r="348" spans="1:5">
      <c r="A348" s="82"/>
      <c r="B348" s="72"/>
      <c r="C348" s="57" t="s">
        <v>553</v>
      </c>
      <c r="D348" s="57"/>
      <c r="E348" t="s">
        <v>175</v>
      </c>
    </row>
    <row r="349" spans="1:5">
      <c r="A349" s="82"/>
      <c r="B349" s="72"/>
      <c r="C349" s="57" t="s">
        <v>554</v>
      </c>
      <c r="D349" s="57"/>
      <c r="E349" t="s">
        <v>175</v>
      </c>
    </row>
    <row r="350" spans="1:5">
      <c r="A350" s="82"/>
      <c r="B350" s="72"/>
      <c r="C350" s="57" t="s">
        <v>555</v>
      </c>
      <c r="D350" s="57"/>
      <c r="E350" t="s">
        <v>175</v>
      </c>
    </row>
    <row r="351" spans="1:5">
      <c r="A351" s="82"/>
      <c r="B351" s="72"/>
      <c r="C351" s="57" t="s">
        <v>556</v>
      </c>
      <c r="D351" s="57"/>
      <c r="E351" t="s">
        <v>175</v>
      </c>
    </row>
    <row r="352" spans="1:5">
      <c r="A352" s="82"/>
      <c r="B352" s="72"/>
      <c r="C352" s="57" t="s">
        <v>557</v>
      </c>
      <c r="D352" s="57"/>
      <c r="E352" t="s">
        <v>175</v>
      </c>
    </row>
    <row r="353" spans="1:5">
      <c r="A353" s="82"/>
      <c r="B353" s="72"/>
      <c r="C353" s="57" t="s">
        <v>558</v>
      </c>
      <c r="D353" s="57"/>
      <c r="E353" t="s">
        <v>175</v>
      </c>
    </row>
    <row r="354" spans="1:5">
      <c r="A354" s="82"/>
      <c r="B354" s="72"/>
      <c r="C354" s="57" t="s">
        <v>559</v>
      </c>
      <c r="D354" s="57"/>
      <c r="E354" t="s">
        <v>175</v>
      </c>
    </row>
    <row r="355" spans="1:5">
      <c r="A355" s="82"/>
      <c r="B355" s="72"/>
      <c r="C355" s="57" t="s">
        <v>560</v>
      </c>
      <c r="D355" s="57"/>
      <c r="E355" t="s">
        <v>175</v>
      </c>
    </row>
    <row r="356" spans="1:5">
      <c r="A356" s="82"/>
      <c r="B356" s="72"/>
      <c r="C356" s="57" t="s">
        <v>561</v>
      </c>
      <c r="D356" s="57"/>
      <c r="E356" t="s">
        <v>175</v>
      </c>
    </row>
    <row r="357" spans="1:5">
      <c r="A357" s="82"/>
      <c r="B357" s="72"/>
      <c r="C357" s="57" t="s">
        <v>562</v>
      </c>
      <c r="D357" s="57"/>
      <c r="E357" t="s">
        <v>175</v>
      </c>
    </row>
    <row r="358" spans="1:5">
      <c r="A358" s="82"/>
      <c r="B358" s="72"/>
      <c r="C358" s="57" t="s">
        <v>563</v>
      </c>
      <c r="D358" s="57"/>
      <c r="E358" t="s">
        <v>175</v>
      </c>
    </row>
    <row r="359" spans="1:5">
      <c r="A359" s="82"/>
      <c r="B359" s="72"/>
      <c r="C359" s="57" t="s">
        <v>564</v>
      </c>
      <c r="D359" s="57"/>
      <c r="E359" t="s">
        <v>175</v>
      </c>
    </row>
    <row r="360" spans="1:5">
      <c r="A360" s="82"/>
      <c r="B360" s="72"/>
      <c r="C360" s="57" t="s">
        <v>565</v>
      </c>
      <c r="D360" s="57"/>
      <c r="E360" t="s">
        <v>175</v>
      </c>
    </row>
    <row r="361" spans="1:5">
      <c r="A361" s="82"/>
      <c r="B361" s="72"/>
      <c r="C361" s="57" t="s">
        <v>566</v>
      </c>
      <c r="D361" s="57"/>
      <c r="E361" t="s">
        <v>175</v>
      </c>
    </row>
    <row r="362" spans="1:5">
      <c r="A362" s="82"/>
      <c r="B362" s="72"/>
      <c r="C362" s="57" t="s">
        <v>567</v>
      </c>
      <c r="D362" s="57"/>
      <c r="E362" t="s">
        <v>175</v>
      </c>
    </row>
    <row r="363" spans="1:5">
      <c r="A363" s="82"/>
      <c r="B363" s="72"/>
      <c r="C363" s="57" t="s">
        <v>568</v>
      </c>
      <c r="D363" s="57"/>
      <c r="E363" t="s">
        <v>175</v>
      </c>
    </row>
    <row r="364" spans="1:5">
      <c r="A364" s="82"/>
      <c r="B364" s="72"/>
      <c r="C364" s="57" t="s">
        <v>569</v>
      </c>
      <c r="D364" s="57"/>
      <c r="E364" t="s">
        <v>175</v>
      </c>
    </row>
    <row r="365" spans="1:5">
      <c r="A365" s="82"/>
      <c r="B365" s="72"/>
      <c r="C365" s="57" t="s">
        <v>570</v>
      </c>
      <c r="D365" s="57"/>
      <c r="E365" t="s">
        <v>175</v>
      </c>
    </row>
    <row r="366" spans="1:5">
      <c r="A366" s="82"/>
      <c r="B366" s="72"/>
      <c r="C366" s="57" t="s">
        <v>571</v>
      </c>
      <c r="D366" s="57"/>
      <c r="E366" t="s">
        <v>175</v>
      </c>
    </row>
    <row r="367" spans="1:5">
      <c r="A367" s="82"/>
      <c r="B367" s="72"/>
      <c r="C367" s="57" t="s">
        <v>572</v>
      </c>
      <c r="D367" s="57"/>
      <c r="E367" t="s">
        <v>175</v>
      </c>
    </row>
    <row r="368" spans="1:5">
      <c r="A368" s="82"/>
      <c r="B368" s="72"/>
      <c r="C368" s="57" t="s">
        <v>573</v>
      </c>
      <c r="D368" s="57"/>
      <c r="E368" t="s">
        <v>175</v>
      </c>
    </row>
    <row r="369" spans="1:5">
      <c r="A369" s="82"/>
      <c r="B369" s="72"/>
      <c r="C369" s="57" t="s">
        <v>574</v>
      </c>
      <c r="D369" s="57"/>
      <c r="E369" t="s">
        <v>175</v>
      </c>
    </row>
    <row r="370" spans="1:5">
      <c r="A370" s="82"/>
      <c r="B370" s="72"/>
      <c r="C370" s="57" t="s">
        <v>575</v>
      </c>
      <c r="D370" s="57"/>
      <c r="E370" t="s">
        <v>175</v>
      </c>
    </row>
    <row r="371" spans="1:5">
      <c r="A371" s="82"/>
      <c r="B371" s="72"/>
      <c r="C371" s="57" t="s">
        <v>576</v>
      </c>
      <c r="D371" s="57"/>
      <c r="E371" t="s">
        <v>175</v>
      </c>
    </row>
    <row r="372" spans="1:5">
      <c r="A372" s="82"/>
      <c r="B372" s="72"/>
      <c r="C372" s="57" t="s">
        <v>577</v>
      </c>
      <c r="D372" s="57"/>
      <c r="E372" t="s">
        <v>175</v>
      </c>
    </row>
    <row r="373" spans="1:5">
      <c r="A373" s="82"/>
      <c r="B373" s="72"/>
      <c r="C373" s="57" t="s">
        <v>578</v>
      </c>
      <c r="D373" s="57"/>
      <c r="E373" t="s">
        <v>175</v>
      </c>
    </row>
    <row r="374" spans="1:5">
      <c r="A374" s="82"/>
      <c r="B374" s="72"/>
      <c r="C374" s="57" t="s">
        <v>579</v>
      </c>
      <c r="D374" s="57"/>
      <c r="E374" t="s">
        <v>175</v>
      </c>
    </row>
    <row r="375" spans="1:5">
      <c r="A375" s="82"/>
      <c r="B375" s="72"/>
      <c r="C375" s="57" t="s">
        <v>580</v>
      </c>
      <c r="D375" s="57"/>
      <c r="E375" t="s">
        <v>175</v>
      </c>
    </row>
    <row r="376" spans="1:5">
      <c r="A376" s="82"/>
      <c r="B376" s="72"/>
      <c r="C376" s="57" t="s">
        <v>581</v>
      </c>
      <c r="D376" s="57"/>
      <c r="E376" t="s">
        <v>175</v>
      </c>
    </row>
    <row r="377" spans="1:5">
      <c r="A377" s="82"/>
      <c r="B377" s="72"/>
      <c r="C377" s="57" t="s">
        <v>582</v>
      </c>
      <c r="D377" s="57"/>
      <c r="E377" t="s">
        <v>175</v>
      </c>
    </row>
    <row r="378" spans="1:5">
      <c r="A378" s="82"/>
      <c r="B378" s="72"/>
      <c r="C378" s="57" t="s">
        <v>583</v>
      </c>
      <c r="D378" s="57"/>
      <c r="E378" t="s">
        <v>175</v>
      </c>
    </row>
    <row r="379" spans="1:5">
      <c r="A379" s="82"/>
      <c r="B379" s="72"/>
      <c r="C379" s="57" t="s">
        <v>584</v>
      </c>
      <c r="D379" s="57"/>
      <c r="E379" t="s">
        <v>175</v>
      </c>
    </row>
    <row r="380" spans="1:5">
      <c r="A380" s="82"/>
      <c r="B380" s="72"/>
      <c r="C380" s="57" t="s">
        <v>585</v>
      </c>
      <c r="D380" s="57"/>
      <c r="E380" t="s">
        <v>175</v>
      </c>
    </row>
    <row r="381" spans="1:5">
      <c r="A381" s="82"/>
      <c r="B381" s="72"/>
      <c r="C381" s="57" t="s">
        <v>586</v>
      </c>
      <c r="D381" s="57"/>
      <c r="E381" t="s">
        <v>175</v>
      </c>
    </row>
    <row r="382" spans="1:5">
      <c r="A382" s="82"/>
      <c r="B382" s="72"/>
      <c r="C382" s="57" t="s">
        <v>587</v>
      </c>
      <c r="D382" s="57"/>
      <c r="E382" t="s">
        <v>175</v>
      </c>
    </row>
    <row r="383" spans="1:5">
      <c r="A383" s="82"/>
      <c r="B383" s="72"/>
      <c r="C383" s="57" t="s">
        <v>588</v>
      </c>
      <c r="D383" s="57"/>
      <c r="E383" t="s">
        <v>175</v>
      </c>
    </row>
    <row r="384" spans="1:5">
      <c r="A384" s="82"/>
      <c r="B384" s="72"/>
      <c r="C384" s="57" t="s">
        <v>589</v>
      </c>
      <c r="D384" s="57"/>
      <c r="E384" t="s">
        <v>175</v>
      </c>
    </row>
    <row r="385" spans="1:5">
      <c r="A385" s="82"/>
      <c r="B385" s="72"/>
      <c r="C385" s="57" t="s">
        <v>590</v>
      </c>
      <c r="D385" s="57"/>
      <c r="E385" t="s">
        <v>175</v>
      </c>
    </row>
    <row r="386" spans="1:5">
      <c r="A386" s="82"/>
      <c r="B386" s="72"/>
      <c r="C386" s="57" t="s">
        <v>591</v>
      </c>
      <c r="D386" s="57"/>
      <c r="E386" t="s">
        <v>175</v>
      </c>
    </row>
    <row r="387" spans="1:5">
      <c r="A387" s="82"/>
      <c r="B387" s="72"/>
      <c r="C387" s="57" t="s">
        <v>592</v>
      </c>
      <c r="D387" s="57"/>
      <c r="E387" t="s">
        <v>175</v>
      </c>
    </row>
    <row r="388" spans="1:5">
      <c r="A388" s="82"/>
      <c r="B388" s="72"/>
      <c r="C388" s="57" t="s">
        <v>593</v>
      </c>
      <c r="D388" s="57"/>
      <c r="E388" t="s">
        <v>175</v>
      </c>
    </row>
    <row r="389" spans="1:5">
      <c r="A389" s="82"/>
      <c r="B389" s="72"/>
      <c r="C389" s="57" t="s">
        <v>594</v>
      </c>
      <c r="D389" s="57"/>
      <c r="E389" t="s">
        <v>175</v>
      </c>
    </row>
    <row r="390" spans="1:5">
      <c r="A390" s="82"/>
      <c r="B390" s="72"/>
      <c r="C390" s="57" t="s">
        <v>595</v>
      </c>
      <c r="D390" s="57"/>
      <c r="E390" t="s">
        <v>175</v>
      </c>
    </row>
    <row r="391" spans="1:5">
      <c r="A391" s="82"/>
      <c r="B391" s="72"/>
      <c r="C391" s="57" t="s">
        <v>596</v>
      </c>
      <c r="D391" s="57"/>
      <c r="E391" t="s">
        <v>175</v>
      </c>
    </row>
    <row r="392" spans="1:5">
      <c r="A392" s="82"/>
      <c r="B392" s="72"/>
      <c r="C392" s="57" t="s">
        <v>597</v>
      </c>
      <c r="D392" s="57"/>
      <c r="E392" t="s">
        <v>175</v>
      </c>
    </row>
    <row r="393" spans="1:5">
      <c r="A393" s="82"/>
      <c r="B393" s="72"/>
      <c r="C393" s="57" t="s">
        <v>598</v>
      </c>
      <c r="D393" s="57"/>
      <c r="E393" t="s">
        <v>175</v>
      </c>
    </row>
    <row r="394" spans="1:5">
      <c r="A394" s="82"/>
      <c r="B394" s="72"/>
      <c r="C394" s="57" t="s">
        <v>599</v>
      </c>
      <c r="D394" s="57"/>
      <c r="E394" t="s">
        <v>175</v>
      </c>
    </row>
    <row r="395" spans="1:5">
      <c r="A395" s="82"/>
      <c r="B395" s="72"/>
      <c r="C395" s="57" t="s">
        <v>600</v>
      </c>
      <c r="D395" s="57"/>
      <c r="E395" t="s">
        <v>175</v>
      </c>
    </row>
    <row r="396" spans="1:5">
      <c r="A396" s="82"/>
      <c r="B396" s="72"/>
      <c r="C396" s="57" t="s">
        <v>601</v>
      </c>
      <c r="D396" s="57"/>
      <c r="E396" t="s">
        <v>175</v>
      </c>
    </row>
    <row r="397" spans="1:5">
      <c r="A397" s="82"/>
      <c r="B397" s="72"/>
      <c r="C397" s="57" t="s">
        <v>602</v>
      </c>
      <c r="D397" s="57"/>
      <c r="E397" t="s">
        <v>175</v>
      </c>
    </row>
    <row r="398" spans="1:5">
      <c r="A398" s="82"/>
      <c r="B398" s="72"/>
      <c r="C398" s="57" t="s">
        <v>603</v>
      </c>
      <c r="D398" s="57"/>
      <c r="E398" t="s">
        <v>175</v>
      </c>
    </row>
    <row r="399" spans="1:5">
      <c r="A399" s="82"/>
      <c r="B399" s="72"/>
      <c r="C399" s="57" t="s">
        <v>604</v>
      </c>
      <c r="D399" s="57"/>
      <c r="E399" t="s">
        <v>175</v>
      </c>
    </row>
    <row r="400" spans="1:5">
      <c r="A400" s="82"/>
      <c r="B400" s="72"/>
      <c r="C400" s="57" t="s">
        <v>605</v>
      </c>
      <c r="D400" s="57"/>
      <c r="E400" t="s">
        <v>175</v>
      </c>
    </row>
    <row r="401" spans="1:5">
      <c r="A401" s="82"/>
      <c r="B401" s="72"/>
      <c r="C401" s="57" t="s">
        <v>606</v>
      </c>
      <c r="D401" s="57"/>
      <c r="E401" t="s">
        <v>175</v>
      </c>
    </row>
    <row r="402" spans="1:5">
      <c r="A402" s="82"/>
      <c r="B402" s="72"/>
      <c r="C402" s="57" t="s">
        <v>607</v>
      </c>
      <c r="D402" s="57"/>
      <c r="E402" t="s">
        <v>175</v>
      </c>
    </row>
    <row r="403" spans="1:5">
      <c r="A403" s="82"/>
      <c r="B403" s="72"/>
      <c r="C403" s="57" t="s">
        <v>608</v>
      </c>
      <c r="D403" s="57"/>
      <c r="E403" t="s">
        <v>175</v>
      </c>
    </row>
    <row r="404" spans="1:5">
      <c r="A404" s="82"/>
      <c r="B404" s="72"/>
      <c r="C404" s="57" t="s">
        <v>609</v>
      </c>
      <c r="D404" s="57"/>
      <c r="E404" t="s">
        <v>175</v>
      </c>
    </row>
    <row r="405" spans="1:5">
      <c r="A405" s="82"/>
      <c r="B405" s="72"/>
      <c r="C405" s="57" t="s">
        <v>610</v>
      </c>
      <c r="D405" s="57"/>
      <c r="E405" t="s">
        <v>175</v>
      </c>
    </row>
    <row r="406" spans="1:5">
      <c r="A406" s="82"/>
      <c r="B406" s="72"/>
      <c r="C406" s="57" t="s">
        <v>611</v>
      </c>
      <c r="D406" s="57"/>
      <c r="E406" t="s">
        <v>175</v>
      </c>
    </row>
    <row r="407" spans="1:5">
      <c r="A407" s="82"/>
      <c r="B407" s="72"/>
      <c r="C407" s="57" t="s">
        <v>612</v>
      </c>
      <c r="D407" s="57"/>
      <c r="E407" t="s">
        <v>175</v>
      </c>
    </row>
    <row r="408" spans="1:5">
      <c r="A408" s="82"/>
      <c r="B408" s="72"/>
      <c r="C408" s="57" t="s">
        <v>613</v>
      </c>
      <c r="D408" s="57"/>
      <c r="E408" t="s">
        <v>175</v>
      </c>
    </row>
    <row r="409" spans="1:5">
      <c r="A409" s="82"/>
      <c r="B409" s="72"/>
      <c r="C409" s="57" t="s">
        <v>614</v>
      </c>
      <c r="D409" s="57"/>
      <c r="E409" t="s">
        <v>175</v>
      </c>
    </row>
    <row r="410" spans="1:5">
      <c r="A410" s="82"/>
      <c r="B410" s="72"/>
      <c r="C410" s="57" t="s">
        <v>615</v>
      </c>
      <c r="D410" s="57"/>
      <c r="E410" t="s">
        <v>175</v>
      </c>
    </row>
    <row r="411" spans="1:5">
      <c r="A411" s="82"/>
      <c r="B411" s="72"/>
      <c r="C411" s="57" t="s">
        <v>616</v>
      </c>
      <c r="D411" s="57"/>
      <c r="E411" t="s">
        <v>175</v>
      </c>
    </row>
    <row r="412" spans="1:5">
      <c r="A412" s="82"/>
      <c r="B412" s="72"/>
      <c r="C412" s="57" t="s">
        <v>617</v>
      </c>
      <c r="D412" s="57"/>
      <c r="E412" t="s">
        <v>175</v>
      </c>
    </row>
    <row r="413" spans="1:5">
      <c r="A413" s="82"/>
      <c r="B413" s="72"/>
      <c r="C413" s="57" t="s">
        <v>618</v>
      </c>
      <c r="D413" s="57"/>
      <c r="E413" t="s">
        <v>175</v>
      </c>
    </row>
    <row r="414" spans="1:5">
      <c r="A414" s="82"/>
      <c r="B414" s="72"/>
      <c r="C414" s="57" t="s">
        <v>619</v>
      </c>
      <c r="D414" s="57"/>
      <c r="E414" t="s">
        <v>175</v>
      </c>
    </row>
    <row r="415" spans="1:5">
      <c r="A415" s="82"/>
      <c r="B415" s="72"/>
      <c r="C415" s="57" t="s">
        <v>620</v>
      </c>
      <c r="D415" s="57"/>
      <c r="E415" t="s">
        <v>175</v>
      </c>
    </row>
    <row r="416" spans="1:5">
      <c r="A416" s="82"/>
      <c r="B416" s="72"/>
      <c r="C416" s="57" t="s">
        <v>621</v>
      </c>
      <c r="D416" s="57"/>
      <c r="E416" t="s">
        <v>175</v>
      </c>
    </row>
    <row r="417" spans="1:5">
      <c r="A417" s="82"/>
      <c r="B417" s="72"/>
      <c r="C417" s="57" t="s">
        <v>622</v>
      </c>
      <c r="D417" s="57"/>
      <c r="E417" t="s">
        <v>175</v>
      </c>
    </row>
    <row r="418" spans="1:5">
      <c r="A418" s="82"/>
      <c r="B418" s="72"/>
      <c r="C418" s="57" t="s">
        <v>623</v>
      </c>
      <c r="D418" s="57"/>
      <c r="E418" t="s">
        <v>175</v>
      </c>
    </row>
    <row r="419" spans="1:5">
      <c r="A419" s="82"/>
      <c r="B419" s="72"/>
      <c r="C419" s="57" t="s">
        <v>624</v>
      </c>
      <c r="D419" s="57"/>
      <c r="E419" t="s">
        <v>175</v>
      </c>
    </row>
    <row r="420" spans="1:5">
      <c r="A420" s="82"/>
      <c r="B420" s="72"/>
      <c r="C420" s="57" t="s">
        <v>625</v>
      </c>
      <c r="D420" s="57"/>
      <c r="E420" t="s">
        <v>175</v>
      </c>
    </row>
    <row r="421" spans="1:5">
      <c r="A421" s="82"/>
      <c r="B421" s="72"/>
      <c r="C421" s="57" t="s">
        <v>626</v>
      </c>
      <c r="D421" s="57"/>
      <c r="E421" t="s">
        <v>175</v>
      </c>
    </row>
    <row r="422" spans="1:5">
      <c r="A422" s="82"/>
      <c r="B422" s="72"/>
      <c r="C422" s="57" t="s">
        <v>627</v>
      </c>
      <c r="D422" s="57"/>
      <c r="E422" t="s">
        <v>175</v>
      </c>
    </row>
    <row r="423" spans="1:5">
      <c r="A423" s="82"/>
      <c r="B423" s="72"/>
      <c r="C423" s="57" t="s">
        <v>628</v>
      </c>
      <c r="D423" s="57"/>
      <c r="E423" t="s">
        <v>175</v>
      </c>
    </row>
    <row r="424" spans="1:5">
      <c r="A424" s="82"/>
      <c r="B424" s="72"/>
      <c r="C424" s="57" t="s">
        <v>629</v>
      </c>
      <c r="D424" s="57"/>
      <c r="E424" t="s">
        <v>175</v>
      </c>
    </row>
    <row r="425" spans="1:5">
      <c r="A425" s="82"/>
      <c r="B425" s="72"/>
      <c r="C425" s="57" t="s">
        <v>630</v>
      </c>
      <c r="D425" s="57"/>
      <c r="E425" t="s">
        <v>175</v>
      </c>
    </row>
    <row r="426" spans="1:5">
      <c r="A426" s="82"/>
      <c r="B426" s="72"/>
      <c r="C426" s="57" t="s">
        <v>631</v>
      </c>
      <c r="D426" s="57"/>
      <c r="E426" t="s">
        <v>175</v>
      </c>
    </row>
    <row r="427" spans="1:5">
      <c r="A427" s="82"/>
      <c r="B427" s="72"/>
      <c r="C427" s="57" t="s">
        <v>632</v>
      </c>
      <c r="D427" s="57"/>
      <c r="E427" t="s">
        <v>175</v>
      </c>
    </row>
    <row r="428" spans="1:5">
      <c r="A428" s="82"/>
      <c r="B428" s="72"/>
      <c r="C428" s="57" t="s">
        <v>633</v>
      </c>
      <c r="D428" s="57"/>
      <c r="E428" t="s">
        <v>175</v>
      </c>
    </row>
    <row r="429" spans="1:5">
      <c r="A429" s="82"/>
      <c r="B429" s="72"/>
      <c r="C429" s="57" t="s">
        <v>634</v>
      </c>
      <c r="D429" s="57"/>
      <c r="E429" t="s">
        <v>175</v>
      </c>
    </row>
    <row r="430" spans="1:5">
      <c r="A430" s="82"/>
      <c r="B430" s="72"/>
      <c r="C430" s="57" t="s">
        <v>635</v>
      </c>
      <c r="D430" s="57"/>
      <c r="E430" t="s">
        <v>175</v>
      </c>
    </row>
    <row r="431" spans="1:5">
      <c r="A431" s="82"/>
      <c r="B431" s="72"/>
      <c r="C431" s="57" t="s">
        <v>636</v>
      </c>
      <c r="D431" s="57"/>
      <c r="E431" t="s">
        <v>175</v>
      </c>
    </row>
    <row r="432" spans="1:5">
      <c r="A432" s="82"/>
      <c r="B432" s="72"/>
      <c r="C432" s="57" t="s">
        <v>637</v>
      </c>
      <c r="D432" s="57"/>
      <c r="E432" t="s">
        <v>175</v>
      </c>
    </row>
    <row r="433" spans="1:5">
      <c r="A433" s="82"/>
      <c r="B433" s="72"/>
      <c r="C433" s="57" t="s">
        <v>638</v>
      </c>
      <c r="D433" s="57"/>
      <c r="E433" t="s">
        <v>175</v>
      </c>
    </row>
    <row r="434" spans="1:5">
      <c r="A434" s="82"/>
      <c r="B434" s="72"/>
      <c r="C434" s="57" t="s">
        <v>639</v>
      </c>
      <c r="D434" s="57"/>
      <c r="E434" t="s">
        <v>175</v>
      </c>
    </row>
    <row r="435" spans="1:5">
      <c r="A435" s="82"/>
      <c r="B435" s="72"/>
      <c r="C435" s="57" t="s">
        <v>640</v>
      </c>
      <c r="D435" s="57"/>
      <c r="E435" t="s">
        <v>175</v>
      </c>
    </row>
    <row r="436" spans="1:5">
      <c r="A436" s="82"/>
      <c r="B436" s="72"/>
      <c r="C436" s="57" t="s">
        <v>641</v>
      </c>
      <c r="D436" s="57"/>
      <c r="E436" t="s">
        <v>175</v>
      </c>
    </row>
    <row r="437" spans="1:5">
      <c r="A437" s="82"/>
      <c r="B437" s="72"/>
      <c r="C437" s="57" t="s">
        <v>642</v>
      </c>
      <c r="D437" s="57"/>
      <c r="E437" t="s">
        <v>175</v>
      </c>
    </row>
    <row r="438" spans="1:5">
      <c r="A438" s="82"/>
      <c r="B438" s="72"/>
      <c r="C438" s="57" t="s">
        <v>643</v>
      </c>
      <c r="D438" s="57"/>
      <c r="E438" t="s">
        <v>175</v>
      </c>
    </row>
    <row r="439" spans="1:5">
      <c r="A439" s="82"/>
      <c r="B439" s="72"/>
      <c r="C439" s="57" t="s">
        <v>644</v>
      </c>
      <c r="D439" s="57"/>
      <c r="E439" t="s">
        <v>175</v>
      </c>
    </row>
    <row r="440" spans="1:5">
      <c r="A440" s="82"/>
      <c r="B440" s="72"/>
      <c r="C440" s="57" t="s">
        <v>645</v>
      </c>
      <c r="D440" s="57"/>
      <c r="E440" t="s">
        <v>175</v>
      </c>
    </row>
    <row r="441" spans="1:5">
      <c r="A441" s="82"/>
      <c r="B441" s="72"/>
      <c r="C441" s="57" t="s">
        <v>646</v>
      </c>
      <c r="D441" s="57"/>
      <c r="E441" t="s">
        <v>175</v>
      </c>
    </row>
    <row r="442" spans="1:5">
      <c r="A442" s="82"/>
      <c r="B442" s="72"/>
      <c r="C442" s="57" t="s">
        <v>647</v>
      </c>
      <c r="D442" s="57"/>
      <c r="E442" t="s">
        <v>175</v>
      </c>
    </row>
    <row r="443" spans="1:5">
      <c r="A443" s="82"/>
      <c r="B443" s="72"/>
      <c r="C443" s="57" t="s">
        <v>648</v>
      </c>
      <c r="D443" s="57"/>
      <c r="E443" t="s">
        <v>175</v>
      </c>
    </row>
    <row r="444" spans="1:5">
      <c r="A444" s="82"/>
      <c r="B444" s="72"/>
      <c r="C444" s="57" t="s">
        <v>649</v>
      </c>
      <c r="D444" s="57"/>
      <c r="E444" t="s">
        <v>175</v>
      </c>
    </row>
    <row r="445" spans="1:5">
      <c r="A445" s="82"/>
      <c r="B445" s="72"/>
      <c r="C445" s="57" t="s">
        <v>650</v>
      </c>
      <c r="D445" s="57"/>
      <c r="E445" t="s">
        <v>175</v>
      </c>
    </row>
    <row r="446" spans="1:5">
      <c r="A446" s="82"/>
      <c r="B446" s="72"/>
      <c r="C446" s="57" t="s">
        <v>651</v>
      </c>
      <c r="D446" s="57"/>
      <c r="E446" t="s">
        <v>175</v>
      </c>
    </row>
    <row r="447" spans="1:5">
      <c r="A447" s="82"/>
      <c r="B447" s="72"/>
      <c r="C447" s="57" t="s">
        <v>652</v>
      </c>
      <c r="D447" s="57"/>
      <c r="E447" t="s">
        <v>175</v>
      </c>
    </row>
    <row r="448" spans="1:5">
      <c r="A448" s="82"/>
      <c r="B448" s="72"/>
      <c r="C448" s="57" t="s">
        <v>653</v>
      </c>
      <c r="D448" s="57"/>
      <c r="E448" t="s">
        <v>175</v>
      </c>
    </row>
    <row r="449" spans="1:5">
      <c r="A449" s="82"/>
      <c r="B449" s="72"/>
      <c r="C449" s="57" t="s">
        <v>654</v>
      </c>
      <c r="D449" s="57"/>
      <c r="E449" t="s">
        <v>175</v>
      </c>
    </row>
    <row r="450" spans="1:5">
      <c r="A450" s="82"/>
      <c r="B450" s="72"/>
      <c r="C450" s="57" t="s">
        <v>655</v>
      </c>
      <c r="D450" s="57"/>
      <c r="E450" t="s">
        <v>175</v>
      </c>
    </row>
    <row r="451" spans="1:5">
      <c r="A451" s="82"/>
      <c r="B451" s="72"/>
      <c r="C451" s="57" t="s">
        <v>656</v>
      </c>
      <c r="D451" s="57"/>
      <c r="E451" t="s">
        <v>175</v>
      </c>
    </row>
    <row r="452" spans="1:5">
      <c r="A452" s="82"/>
      <c r="B452" s="72"/>
      <c r="C452" s="57" t="s">
        <v>657</v>
      </c>
      <c r="D452" s="57"/>
      <c r="E452" t="s">
        <v>175</v>
      </c>
    </row>
    <row r="453" spans="1:5">
      <c r="A453" s="82"/>
      <c r="B453" s="72"/>
      <c r="C453" s="57" t="s">
        <v>658</v>
      </c>
      <c r="D453" s="57"/>
      <c r="E453" t="s">
        <v>175</v>
      </c>
    </row>
    <row r="454" spans="1:5">
      <c r="A454" s="82"/>
      <c r="B454" s="72"/>
      <c r="C454" s="57" t="s">
        <v>659</v>
      </c>
      <c r="D454" s="57"/>
      <c r="E454" t="s">
        <v>175</v>
      </c>
    </row>
    <row r="455" spans="1:5">
      <c r="A455" s="82"/>
      <c r="B455" s="72"/>
      <c r="C455" s="57" t="s">
        <v>660</v>
      </c>
      <c r="D455" s="57"/>
      <c r="E455" t="s">
        <v>175</v>
      </c>
    </row>
    <row r="456" spans="1:5">
      <c r="A456" s="82"/>
      <c r="B456" s="72"/>
      <c r="C456" s="57" t="s">
        <v>661</v>
      </c>
      <c r="D456" s="57"/>
      <c r="E456" t="s">
        <v>175</v>
      </c>
    </row>
    <row r="457" spans="1:5">
      <c r="A457" s="82"/>
      <c r="B457" s="72"/>
      <c r="C457" s="57" t="s">
        <v>662</v>
      </c>
      <c r="D457" s="57"/>
      <c r="E457" t="s">
        <v>175</v>
      </c>
    </row>
    <row r="458" spans="1:5">
      <c r="A458" s="82"/>
      <c r="B458" s="72"/>
      <c r="C458" s="57" t="s">
        <v>663</v>
      </c>
      <c r="D458" s="57"/>
      <c r="E458" t="s">
        <v>175</v>
      </c>
    </row>
    <row r="459" spans="1:5">
      <c r="A459" s="82"/>
      <c r="B459" s="72"/>
      <c r="C459" s="57" t="s">
        <v>664</v>
      </c>
      <c r="D459" s="57"/>
      <c r="E459" t="s">
        <v>175</v>
      </c>
    </row>
    <row r="460" spans="1:5">
      <c r="A460" s="82"/>
      <c r="B460" s="72"/>
      <c r="C460" s="57" t="s">
        <v>665</v>
      </c>
      <c r="D460" s="57"/>
      <c r="E460" t="s">
        <v>175</v>
      </c>
    </row>
    <row r="461" spans="1:5">
      <c r="A461" s="82"/>
      <c r="B461" s="72"/>
      <c r="C461" s="57" t="s">
        <v>666</v>
      </c>
      <c r="D461" s="57"/>
      <c r="E461" t="s">
        <v>175</v>
      </c>
    </row>
    <row r="462" spans="1:5">
      <c r="A462" s="82"/>
      <c r="B462" s="72"/>
      <c r="C462" s="57" t="s">
        <v>667</v>
      </c>
      <c r="D462" s="57"/>
      <c r="E462" t="s">
        <v>175</v>
      </c>
    </row>
    <row r="463" spans="1:5">
      <c r="A463" s="82"/>
      <c r="B463" s="72"/>
      <c r="C463" s="57" t="s">
        <v>668</v>
      </c>
      <c r="D463" s="57"/>
      <c r="E463" t="s">
        <v>175</v>
      </c>
    </row>
    <row r="464" spans="1:5">
      <c r="A464" s="82"/>
      <c r="B464" s="72"/>
      <c r="C464" s="57" t="s">
        <v>669</v>
      </c>
      <c r="D464" s="57"/>
      <c r="E464" t="s">
        <v>175</v>
      </c>
    </row>
    <row r="465" spans="1:5">
      <c r="A465" s="82"/>
      <c r="B465" s="72"/>
      <c r="C465" s="57" t="s">
        <v>670</v>
      </c>
      <c r="D465" s="57"/>
      <c r="E465" t="s">
        <v>175</v>
      </c>
    </row>
    <row r="466" spans="1:5">
      <c r="A466" s="82"/>
      <c r="B466" s="72"/>
      <c r="C466" s="57" t="s">
        <v>671</v>
      </c>
      <c r="D466" s="57"/>
      <c r="E466" t="s">
        <v>175</v>
      </c>
    </row>
    <row r="467" spans="1:5">
      <c r="A467" s="82"/>
      <c r="B467" s="72"/>
      <c r="C467" s="57" t="s">
        <v>672</v>
      </c>
      <c r="D467" s="57"/>
      <c r="E467" t="s">
        <v>175</v>
      </c>
    </row>
    <row r="468" spans="1:5">
      <c r="A468" s="82"/>
      <c r="B468" s="72"/>
      <c r="C468" s="57" t="s">
        <v>673</v>
      </c>
      <c r="D468" s="57"/>
      <c r="E468" t="s">
        <v>175</v>
      </c>
    </row>
    <row r="469" spans="1:5">
      <c r="A469" s="82"/>
      <c r="B469" s="72"/>
      <c r="C469" s="57" t="s">
        <v>674</v>
      </c>
      <c r="D469" s="57"/>
      <c r="E469" t="s">
        <v>175</v>
      </c>
    </row>
    <row r="470" spans="1:5">
      <c r="A470" s="82"/>
      <c r="B470" s="72"/>
      <c r="C470" s="57" t="s">
        <v>675</v>
      </c>
      <c r="D470" s="57"/>
      <c r="E470" t="s">
        <v>175</v>
      </c>
    </row>
    <row r="471" spans="1:5">
      <c r="A471" s="82"/>
      <c r="B471" s="72"/>
      <c r="C471" s="57" t="s">
        <v>676</v>
      </c>
      <c r="D471" s="57"/>
      <c r="E471" t="s">
        <v>175</v>
      </c>
    </row>
    <row r="472" spans="1:5">
      <c r="A472" s="82"/>
      <c r="B472" s="72"/>
      <c r="C472" s="57" t="s">
        <v>677</v>
      </c>
      <c r="D472" s="57"/>
      <c r="E472" t="s">
        <v>175</v>
      </c>
    </row>
    <row r="473" spans="1:5">
      <c r="A473" s="82"/>
      <c r="B473" s="72"/>
      <c r="C473" s="57" t="s">
        <v>678</v>
      </c>
      <c r="D473" s="57"/>
      <c r="E473" t="s">
        <v>175</v>
      </c>
    </row>
    <row r="474" spans="1:5">
      <c r="A474" s="82"/>
      <c r="B474" s="72"/>
      <c r="C474" s="57" t="s">
        <v>679</v>
      </c>
      <c r="D474" s="57"/>
      <c r="E474" t="s">
        <v>175</v>
      </c>
    </row>
    <row r="475" spans="1:5">
      <c r="A475" s="82"/>
      <c r="B475" s="72"/>
      <c r="C475" s="57" t="s">
        <v>680</v>
      </c>
      <c r="D475" s="57"/>
      <c r="E475" t="s">
        <v>175</v>
      </c>
    </row>
    <row r="476" spans="1:5">
      <c r="A476" s="82"/>
      <c r="B476" s="72"/>
      <c r="C476" s="57" t="s">
        <v>681</v>
      </c>
      <c r="D476" s="57"/>
      <c r="E476" t="s">
        <v>175</v>
      </c>
    </row>
    <row r="477" spans="1:5">
      <c r="A477" s="82"/>
      <c r="B477" s="72"/>
      <c r="C477" s="57" t="s">
        <v>682</v>
      </c>
      <c r="D477" s="57"/>
      <c r="E477" t="s">
        <v>175</v>
      </c>
    </row>
    <row r="478" spans="1:5">
      <c r="A478" s="82"/>
      <c r="B478" s="72"/>
      <c r="C478" s="57" t="s">
        <v>683</v>
      </c>
      <c r="D478" s="57"/>
      <c r="E478" t="s">
        <v>175</v>
      </c>
    </row>
    <row r="479" spans="1:5">
      <c r="A479" s="82"/>
      <c r="B479" s="72"/>
      <c r="C479" s="57" t="s">
        <v>684</v>
      </c>
      <c r="D479" s="57"/>
      <c r="E479" t="s">
        <v>175</v>
      </c>
    </row>
    <row r="480" spans="1:5">
      <c r="A480" s="82"/>
      <c r="B480" s="72"/>
      <c r="C480" s="57" t="s">
        <v>685</v>
      </c>
      <c r="D480" s="57"/>
      <c r="E480" t="s">
        <v>175</v>
      </c>
    </row>
    <row r="481" spans="1:5">
      <c r="A481" s="82"/>
      <c r="B481" s="72"/>
      <c r="C481" s="57" t="s">
        <v>686</v>
      </c>
      <c r="D481" s="57"/>
      <c r="E481" t="s">
        <v>175</v>
      </c>
    </row>
    <row r="482" spans="1:5">
      <c r="A482" s="82"/>
      <c r="B482" s="72"/>
      <c r="C482" s="57" t="s">
        <v>687</v>
      </c>
      <c r="D482" s="57"/>
      <c r="E482" t="s">
        <v>175</v>
      </c>
    </row>
    <row r="483" spans="1:5">
      <c r="A483" s="82"/>
      <c r="B483" s="72"/>
      <c r="C483" s="57" t="s">
        <v>688</v>
      </c>
      <c r="D483" s="57"/>
      <c r="E483" t="s">
        <v>175</v>
      </c>
    </row>
    <row r="484" spans="1:5">
      <c r="A484" s="82"/>
      <c r="B484" s="72"/>
      <c r="C484" s="57" t="s">
        <v>689</v>
      </c>
      <c r="D484" s="57"/>
      <c r="E484" t="s">
        <v>175</v>
      </c>
    </row>
    <row r="485" spans="1:5">
      <c r="A485" s="82"/>
      <c r="B485" s="72"/>
      <c r="C485" s="57" t="s">
        <v>690</v>
      </c>
      <c r="D485" s="57"/>
      <c r="E485" t="s">
        <v>175</v>
      </c>
    </row>
    <row r="486" spans="1:5">
      <c r="A486" s="82"/>
      <c r="B486" s="72"/>
      <c r="C486" s="57" t="s">
        <v>691</v>
      </c>
      <c r="D486" s="57"/>
      <c r="E486" t="s">
        <v>175</v>
      </c>
    </row>
    <row r="487" spans="1:5">
      <c r="A487" s="82"/>
      <c r="B487" s="72"/>
      <c r="C487" s="57" t="s">
        <v>692</v>
      </c>
      <c r="D487" s="57"/>
      <c r="E487" t="s">
        <v>175</v>
      </c>
    </row>
    <row r="488" spans="1:5">
      <c r="A488" s="82"/>
      <c r="B488" s="72"/>
      <c r="C488" s="57" t="s">
        <v>693</v>
      </c>
      <c r="D488" s="57"/>
      <c r="E488" t="s">
        <v>175</v>
      </c>
    </row>
    <row r="489" spans="1:5">
      <c r="A489" s="82"/>
      <c r="B489" s="72"/>
      <c r="C489" s="57" t="s">
        <v>274</v>
      </c>
      <c r="D489" s="57"/>
    </row>
    <row r="490" spans="1:5">
      <c r="A490" s="82"/>
      <c r="B490" s="72"/>
      <c r="C490" s="57" t="s">
        <v>694</v>
      </c>
      <c r="D490" s="57"/>
    </row>
    <row r="491" spans="1:5">
      <c r="A491" s="82"/>
      <c r="B491" s="72"/>
      <c r="C491" s="57" t="s">
        <v>695</v>
      </c>
      <c r="D491" s="57"/>
    </row>
    <row r="492" spans="1:5">
      <c r="A492" s="82"/>
      <c r="B492" s="72"/>
      <c r="C492" s="57" t="s">
        <v>696</v>
      </c>
      <c r="D492" s="57"/>
    </row>
    <row r="493" spans="1:5">
      <c r="A493" s="82"/>
      <c r="B493" s="72"/>
      <c r="C493" s="57" t="s">
        <v>697</v>
      </c>
      <c r="D493" s="57"/>
    </row>
    <row r="494" spans="1:5">
      <c r="A494" s="82"/>
      <c r="B494" s="72"/>
      <c r="C494" s="57" t="s">
        <v>698</v>
      </c>
      <c r="D494" s="57"/>
    </row>
    <row r="495" spans="1:5">
      <c r="A495" s="82"/>
      <c r="B495" s="72"/>
      <c r="C495" s="57" t="s">
        <v>699</v>
      </c>
      <c r="D495" s="57"/>
    </row>
    <row r="496" spans="1:5">
      <c r="A496" s="82"/>
      <c r="B496" s="72"/>
      <c r="C496" s="57" t="s">
        <v>700</v>
      </c>
      <c r="D496" s="57"/>
    </row>
    <row r="497" spans="1:4">
      <c r="A497" s="82"/>
      <c r="B497" s="72"/>
      <c r="C497" s="57" t="s">
        <v>701</v>
      </c>
      <c r="D497" s="57"/>
    </row>
    <row r="498" spans="1:4">
      <c r="A498" s="83"/>
      <c r="B498" s="73"/>
      <c r="C498" s="57" t="s">
        <v>531</v>
      </c>
      <c r="D498" s="57"/>
    </row>
    <row r="499" spans="1:4">
      <c r="A499" s="114"/>
      <c r="B499" s="118" t="s">
        <v>702</v>
      </c>
      <c r="C499" s="55" t="s">
        <v>401</v>
      </c>
      <c r="D499" s="55"/>
    </row>
    <row r="500" spans="1:4">
      <c r="A500" s="64"/>
      <c r="B500" s="118"/>
      <c r="C500" s="55" t="s">
        <v>703</v>
      </c>
      <c r="D500" s="55"/>
    </row>
    <row r="501" spans="1:4">
      <c r="A501" s="64"/>
      <c r="B501" s="118"/>
      <c r="C501" s="55" t="s">
        <v>704</v>
      </c>
      <c r="D501" s="55"/>
    </row>
    <row r="502" spans="1:4">
      <c r="A502" s="64"/>
      <c r="B502" s="118"/>
      <c r="C502" s="55" t="s">
        <v>705</v>
      </c>
      <c r="D502" s="55"/>
    </row>
    <row r="503" spans="1:4">
      <c r="A503" s="64"/>
      <c r="B503" s="118"/>
      <c r="C503" s="55" t="s">
        <v>706</v>
      </c>
      <c r="D503" s="55"/>
    </row>
    <row r="504" spans="1:4">
      <c r="A504" s="64"/>
      <c r="B504" s="118"/>
      <c r="C504" s="55" t="s">
        <v>707</v>
      </c>
      <c r="D504" s="55"/>
    </row>
    <row r="505" spans="1:4">
      <c r="A505" s="64"/>
      <c r="B505" s="118"/>
      <c r="C505" s="55" t="s">
        <v>708</v>
      </c>
      <c r="D505" s="55"/>
    </row>
    <row r="506" spans="1:4">
      <c r="A506" s="64"/>
      <c r="B506" s="118"/>
      <c r="C506" s="55" t="s">
        <v>709</v>
      </c>
      <c r="D506" s="55"/>
    </row>
    <row r="507" spans="1:4">
      <c r="A507" s="64"/>
      <c r="B507" s="118"/>
      <c r="C507" s="55" t="s">
        <v>710</v>
      </c>
      <c r="D507" s="55"/>
    </row>
    <row r="508" spans="1:4">
      <c r="A508" s="64"/>
      <c r="B508" s="118"/>
      <c r="C508" s="55" t="s">
        <v>711</v>
      </c>
      <c r="D508" s="55"/>
    </row>
    <row r="509" spans="1:4">
      <c r="A509" s="64"/>
      <c r="B509" s="118"/>
      <c r="C509" s="55" t="s">
        <v>712</v>
      </c>
      <c r="D509" s="55"/>
    </row>
    <row r="510" spans="1:4">
      <c r="A510" s="64"/>
      <c r="B510" s="118"/>
      <c r="C510" s="55" t="s">
        <v>713</v>
      </c>
      <c r="D510" s="55"/>
    </row>
    <row r="511" spans="1:4">
      <c r="A511" s="64"/>
      <c r="B511" s="118"/>
      <c r="C511" s="55" t="s">
        <v>714</v>
      </c>
      <c r="D511" s="55"/>
    </row>
    <row r="512" spans="1:4">
      <c r="A512" s="64"/>
      <c r="B512" s="118"/>
      <c r="C512" s="55" t="s">
        <v>447</v>
      </c>
      <c r="D512" s="55"/>
    </row>
    <row r="513" spans="1:4">
      <c r="A513" s="64"/>
      <c r="B513" s="118"/>
      <c r="C513" s="55" t="s">
        <v>274</v>
      </c>
      <c r="D513" s="55"/>
    </row>
    <row r="514" spans="1:4">
      <c r="A514" s="82"/>
      <c r="B514" s="68" t="s">
        <v>715</v>
      </c>
      <c r="C514" s="57" t="s">
        <v>300</v>
      </c>
      <c r="D514" s="57"/>
    </row>
    <row r="515" spans="1:4">
      <c r="A515" s="83"/>
      <c r="B515" s="70"/>
      <c r="C515" s="57" t="s">
        <v>98</v>
      </c>
      <c r="D515" s="57"/>
    </row>
    <row r="516" spans="1:4">
      <c r="A516" s="64"/>
      <c r="B516" s="118" t="s">
        <v>716</v>
      </c>
      <c r="C516" s="55" t="s">
        <v>717</v>
      </c>
      <c r="D516" s="55"/>
    </row>
    <row r="517" spans="1:4">
      <c r="A517" s="64"/>
      <c r="B517" s="118"/>
      <c r="C517" s="55" t="s">
        <v>718</v>
      </c>
      <c r="D517" s="55"/>
    </row>
    <row r="518" spans="1:4">
      <c r="A518" s="64"/>
      <c r="B518" s="118"/>
      <c r="C518" s="55" t="s">
        <v>719</v>
      </c>
      <c r="D518" s="55"/>
    </row>
    <row r="519" spans="1:4">
      <c r="A519" s="64"/>
      <c r="B519" s="118"/>
      <c r="C519" s="55" t="s">
        <v>720</v>
      </c>
      <c r="D519" s="55"/>
    </row>
    <row r="520" spans="1:4">
      <c r="A520" s="116"/>
      <c r="B520" s="68" t="s">
        <v>721</v>
      </c>
      <c r="C520" s="57" t="s">
        <v>722</v>
      </c>
      <c r="D520" s="57"/>
    </row>
    <row r="521" spans="1:4">
      <c r="A521" s="80"/>
      <c r="B521" s="69"/>
      <c r="C521" s="57" t="s">
        <v>723</v>
      </c>
      <c r="D521" s="57"/>
    </row>
    <row r="522" spans="1:4">
      <c r="A522" s="80"/>
      <c r="B522" s="69"/>
      <c r="C522" s="57" t="s">
        <v>724</v>
      </c>
      <c r="D522" s="57"/>
    </row>
    <row r="523" spans="1:4">
      <c r="A523" s="80"/>
      <c r="B523" s="69"/>
      <c r="C523" s="57" t="s">
        <v>725</v>
      </c>
      <c r="D523" s="57"/>
    </row>
    <row r="524" spans="1:4">
      <c r="A524" s="80"/>
      <c r="B524" s="69"/>
      <c r="C524" s="57" t="s">
        <v>726</v>
      </c>
      <c r="D524" s="57"/>
    </row>
    <row r="525" spans="1:4">
      <c r="A525" s="80"/>
      <c r="B525" s="69"/>
      <c r="C525" s="57" t="s">
        <v>727</v>
      </c>
      <c r="D525" s="57"/>
    </row>
    <row r="526" spans="1:4">
      <c r="A526" s="80"/>
      <c r="B526" s="69"/>
      <c r="C526" s="57" t="s">
        <v>728</v>
      </c>
      <c r="D526" s="57"/>
    </row>
    <row r="527" spans="1:4">
      <c r="A527" s="80"/>
      <c r="B527" s="69"/>
      <c r="C527" s="57" t="s">
        <v>729</v>
      </c>
      <c r="D527" s="57"/>
    </row>
    <row r="528" spans="1:4">
      <c r="A528" s="80"/>
      <c r="B528" s="69"/>
      <c r="C528" s="57" t="s">
        <v>730</v>
      </c>
      <c r="D528" s="57"/>
    </row>
    <row r="529" spans="1:4">
      <c r="A529" s="80"/>
      <c r="B529" s="69"/>
      <c r="C529" s="57" t="s">
        <v>711</v>
      </c>
      <c r="D529" s="57"/>
    </row>
    <row r="530" spans="1:4">
      <c r="B530" s="69"/>
      <c r="C530" s="57" t="s">
        <v>731</v>
      </c>
      <c r="D530" s="57"/>
    </row>
    <row r="531" spans="1:4" ht="15">
      <c r="A531" s="80"/>
      <c r="B531" s="69"/>
      <c r="C531" s="57" t="s">
        <v>732</v>
      </c>
      <c r="D531" s="57" t="s">
        <v>733</v>
      </c>
    </row>
    <row r="532" spans="1:4" ht="15">
      <c r="A532" s="80"/>
      <c r="B532" s="69"/>
      <c r="C532" s="57" t="s">
        <v>734</v>
      </c>
      <c r="D532" s="57" t="s">
        <v>733</v>
      </c>
    </row>
    <row r="533" spans="1:4" ht="15">
      <c r="A533" s="80"/>
      <c r="B533" s="69"/>
      <c r="C533" s="57" t="s">
        <v>735</v>
      </c>
      <c r="D533" s="57" t="s">
        <v>733</v>
      </c>
    </row>
    <row r="534" spans="1:4">
      <c r="A534" s="80"/>
      <c r="B534" s="69"/>
      <c r="C534" s="57" t="s">
        <v>736</v>
      </c>
      <c r="D534" s="57"/>
    </row>
    <row r="535" spans="1:4">
      <c r="A535" s="80"/>
      <c r="B535" s="69"/>
      <c r="C535" s="57" t="s">
        <v>737</v>
      </c>
      <c r="D535" s="57"/>
    </row>
    <row r="536" spans="1:4">
      <c r="A536" s="80"/>
      <c r="B536" s="69"/>
      <c r="C536" s="57" t="s">
        <v>738</v>
      </c>
      <c r="D536" s="57"/>
    </row>
    <row r="537" spans="1:4">
      <c r="A537" s="80"/>
      <c r="B537" s="69"/>
      <c r="C537" s="57" t="s">
        <v>739</v>
      </c>
      <c r="D537" s="57"/>
    </row>
    <row r="538" spans="1:4">
      <c r="A538" s="80"/>
      <c r="B538" s="69"/>
      <c r="C538" s="57" t="s">
        <v>740</v>
      </c>
      <c r="D538" s="57"/>
    </row>
    <row r="539" spans="1:4">
      <c r="A539" s="80"/>
      <c r="B539" s="69"/>
      <c r="C539" s="57" t="s">
        <v>741</v>
      </c>
      <c r="D539" s="57"/>
    </row>
    <row r="540" spans="1:4">
      <c r="A540" s="80"/>
      <c r="B540" s="69"/>
      <c r="C540" s="57" t="s">
        <v>742</v>
      </c>
      <c r="D540" s="57"/>
    </row>
    <row r="541" spans="1:4">
      <c r="A541" s="80"/>
      <c r="B541" s="69"/>
      <c r="C541" s="57" t="s">
        <v>743</v>
      </c>
      <c r="D541" s="57"/>
    </row>
    <row r="542" spans="1:4">
      <c r="A542" s="80"/>
      <c r="B542" s="69"/>
      <c r="C542" s="57" t="s">
        <v>447</v>
      </c>
      <c r="D542" s="57"/>
    </row>
    <row r="543" spans="1:4">
      <c r="A543" s="80"/>
      <c r="B543" s="69"/>
      <c r="C543" s="57" t="s">
        <v>274</v>
      </c>
      <c r="D543" s="58"/>
    </row>
    <row r="544" spans="1:4">
      <c r="A544" s="86"/>
      <c r="B544" s="59" t="s">
        <v>744</v>
      </c>
      <c r="C544" s="55" t="s">
        <v>300</v>
      </c>
      <c r="D544" s="55"/>
    </row>
    <row r="545" spans="1:4">
      <c r="A545" s="87"/>
      <c r="B545" s="117"/>
      <c r="C545" s="55" t="s">
        <v>98</v>
      </c>
      <c r="D545" s="55"/>
    </row>
    <row r="546" spans="1:4">
      <c r="A546" s="80"/>
      <c r="B546" s="68" t="s">
        <v>745</v>
      </c>
      <c r="C546" s="57" t="s">
        <v>746</v>
      </c>
      <c r="D546" s="57"/>
    </row>
    <row r="547" spans="1:4">
      <c r="A547" s="80"/>
      <c r="B547" s="69"/>
      <c r="C547" s="57" t="s">
        <v>747</v>
      </c>
      <c r="D547" s="57"/>
    </row>
    <row r="548" spans="1:4">
      <c r="A548" s="80"/>
      <c r="B548" s="69"/>
      <c r="C548" s="57" t="s">
        <v>748</v>
      </c>
      <c r="D548" s="57"/>
    </row>
    <row r="549" spans="1:4">
      <c r="A549" s="80"/>
      <c r="B549" s="69"/>
      <c r="C549" s="57" t="s">
        <v>749</v>
      </c>
      <c r="D549" s="57"/>
    </row>
    <row r="550" spans="1:4">
      <c r="A550" s="80"/>
      <c r="B550" s="69"/>
      <c r="C550" s="57" t="s">
        <v>750</v>
      </c>
      <c r="D550" s="57"/>
    </row>
    <row r="551" spans="1:4">
      <c r="A551" s="86"/>
      <c r="B551" s="59" t="s">
        <v>751</v>
      </c>
      <c r="C551" s="55" t="s">
        <v>300</v>
      </c>
      <c r="D551" s="55"/>
    </row>
    <row r="552" spans="1:4">
      <c r="A552" s="87"/>
      <c r="B552" s="117"/>
      <c r="C552" s="55" t="s">
        <v>98</v>
      </c>
      <c r="D552" s="55"/>
    </row>
    <row r="553" spans="1:4">
      <c r="A553" s="65"/>
      <c r="B553" s="68" t="s">
        <v>752</v>
      </c>
      <c r="C553" s="57" t="s">
        <v>753</v>
      </c>
      <c r="D553" s="57"/>
    </row>
    <row r="554" spans="1:4">
      <c r="A554" s="66"/>
      <c r="B554" s="66"/>
      <c r="C554" s="57" t="s">
        <v>754</v>
      </c>
      <c r="D554" s="57"/>
    </row>
    <row r="555" spans="1:4">
      <c r="A555" s="66"/>
      <c r="B555" s="66"/>
      <c r="C555" s="57" t="s">
        <v>755</v>
      </c>
      <c r="D555" s="57"/>
    </row>
    <row r="556" spans="1:4">
      <c r="A556" s="66"/>
      <c r="B556" s="66"/>
      <c r="C556" s="57" t="s">
        <v>756</v>
      </c>
      <c r="D556" s="57"/>
    </row>
    <row r="557" spans="1:4">
      <c r="A557" s="66"/>
      <c r="B557" s="66"/>
      <c r="C557" s="57" t="s">
        <v>757</v>
      </c>
      <c r="D557" s="57"/>
    </row>
    <row r="558" spans="1:4">
      <c r="A558" s="66"/>
      <c r="B558" s="66"/>
      <c r="C558" s="57" t="s">
        <v>758</v>
      </c>
      <c r="D558" s="57"/>
    </row>
    <row r="559" spans="1:4">
      <c r="A559" s="66"/>
      <c r="B559" s="66"/>
      <c r="C559" s="57" t="s">
        <v>759</v>
      </c>
      <c r="D559" s="57"/>
    </row>
    <row r="560" spans="1:4">
      <c r="A560" s="66"/>
      <c r="B560" s="66"/>
      <c r="C560" s="57" t="s">
        <v>760</v>
      </c>
      <c r="D560" s="57"/>
    </row>
    <row r="561" spans="1:4">
      <c r="A561" s="66"/>
      <c r="B561" s="66"/>
      <c r="C561" s="57" t="s">
        <v>761</v>
      </c>
      <c r="D561" s="57"/>
    </row>
    <row r="562" spans="1:4">
      <c r="A562" s="66"/>
      <c r="B562" s="66"/>
      <c r="C562" s="57" t="s">
        <v>762</v>
      </c>
      <c r="D562" s="57"/>
    </row>
    <row r="563" spans="1:4">
      <c r="A563" s="66"/>
      <c r="B563" s="66"/>
      <c r="C563" s="57" t="s">
        <v>763</v>
      </c>
      <c r="D563" s="57"/>
    </row>
    <row r="564" spans="1:4">
      <c r="A564" s="66"/>
      <c r="B564" s="66"/>
      <c r="C564" s="57" t="s">
        <v>764</v>
      </c>
      <c r="D564" s="57"/>
    </row>
    <row r="565" spans="1:4">
      <c r="A565" s="66"/>
      <c r="B565" s="66"/>
      <c r="C565" s="57" t="s">
        <v>765</v>
      </c>
      <c r="D565" s="57"/>
    </row>
    <row r="566" spans="1:4">
      <c r="A566" s="66"/>
      <c r="B566" s="66"/>
      <c r="C566" s="57" t="s">
        <v>766</v>
      </c>
      <c r="D566" s="57"/>
    </row>
    <row r="567" spans="1:4">
      <c r="A567" s="66"/>
      <c r="B567" s="66"/>
      <c r="C567" s="57" t="s">
        <v>767</v>
      </c>
      <c r="D567" s="57"/>
    </row>
    <row r="568" spans="1:4">
      <c r="A568" s="66"/>
      <c r="B568" s="66"/>
      <c r="C568" s="57" t="s">
        <v>768</v>
      </c>
      <c r="D568" s="57"/>
    </row>
    <row r="569" spans="1:4">
      <c r="A569" s="66"/>
      <c r="B569" s="66"/>
      <c r="C569" s="57" t="s">
        <v>769</v>
      </c>
      <c r="D569" s="57"/>
    </row>
    <row r="570" spans="1:4">
      <c r="A570" s="66"/>
      <c r="B570" s="66"/>
      <c r="C570" s="57" t="s">
        <v>770</v>
      </c>
      <c r="D570" s="57"/>
    </row>
    <row r="571" spans="1:4">
      <c r="A571" s="66"/>
      <c r="B571" s="66"/>
      <c r="C571" s="57" t="s">
        <v>771</v>
      </c>
      <c r="D571" s="57"/>
    </row>
    <row r="572" spans="1:4">
      <c r="A572" s="66"/>
      <c r="B572" s="66"/>
      <c r="C572" s="57" t="s">
        <v>772</v>
      </c>
      <c r="D572" s="57"/>
    </row>
    <row r="573" spans="1:4">
      <c r="A573" s="66"/>
      <c r="B573" s="66"/>
      <c r="C573" s="57" t="s">
        <v>773</v>
      </c>
      <c r="D573" s="57"/>
    </row>
    <row r="574" spans="1:4">
      <c r="A574" s="66"/>
      <c r="B574" s="66"/>
      <c r="C574" s="57" t="s">
        <v>774</v>
      </c>
      <c r="D574" s="57"/>
    </row>
    <row r="575" spans="1:4">
      <c r="A575" s="66"/>
      <c r="B575" s="66"/>
      <c r="C575" s="57" t="s">
        <v>775</v>
      </c>
      <c r="D575" s="57"/>
    </row>
    <row r="576" spans="1:4">
      <c r="A576" s="66"/>
      <c r="B576" s="66"/>
      <c r="C576" s="57" t="s">
        <v>776</v>
      </c>
      <c r="D576" s="57"/>
    </row>
    <row r="577" spans="1:5">
      <c r="A577" s="66"/>
      <c r="B577" s="66"/>
      <c r="C577" s="57" t="s">
        <v>777</v>
      </c>
      <c r="D577" s="57"/>
    </row>
    <row r="578" spans="1:5">
      <c r="A578" s="66"/>
      <c r="B578" s="66"/>
      <c r="C578" s="57" t="s">
        <v>778</v>
      </c>
      <c r="D578" s="57"/>
    </row>
    <row r="579" spans="1:5">
      <c r="A579" s="66"/>
      <c r="B579" s="66"/>
      <c r="C579" s="57" t="s">
        <v>779</v>
      </c>
      <c r="D579" s="57"/>
    </row>
    <row r="580" spans="1:5">
      <c r="A580" s="66"/>
      <c r="B580" s="66"/>
      <c r="C580" s="57" t="s">
        <v>780</v>
      </c>
      <c r="D580" s="57"/>
      <c r="E580" t="s">
        <v>175</v>
      </c>
    </row>
    <row r="581" spans="1:5">
      <c r="A581" s="66"/>
      <c r="B581" s="66"/>
      <c r="C581" s="57" t="s">
        <v>781</v>
      </c>
      <c r="D581" s="57"/>
      <c r="E581" t="s">
        <v>175</v>
      </c>
    </row>
    <row r="582" spans="1:5">
      <c r="A582" s="66"/>
      <c r="B582" s="66"/>
      <c r="C582" s="57" t="s">
        <v>782</v>
      </c>
      <c r="D582" s="57"/>
    </row>
    <row r="583" spans="1:5">
      <c r="A583" s="66"/>
      <c r="B583" s="66"/>
      <c r="C583" s="57" t="s">
        <v>783</v>
      </c>
      <c r="D583" s="57"/>
    </row>
    <row r="584" spans="1:5">
      <c r="A584" s="66"/>
      <c r="B584" s="66"/>
      <c r="C584" s="57" t="s">
        <v>784</v>
      </c>
      <c r="D584" s="57"/>
    </row>
    <row r="585" spans="1:5">
      <c r="A585" s="66"/>
      <c r="B585" s="66"/>
      <c r="C585" s="57" t="s">
        <v>785</v>
      </c>
      <c r="D585" s="57"/>
    </row>
    <row r="586" spans="1:5">
      <c r="A586" s="66"/>
      <c r="B586" s="66"/>
      <c r="C586" s="57" t="s">
        <v>786</v>
      </c>
      <c r="D586" s="57"/>
    </row>
    <row r="587" spans="1:5">
      <c r="A587" s="66"/>
      <c r="B587" s="66"/>
      <c r="C587" s="57" t="s">
        <v>787</v>
      </c>
      <c r="D587" s="57"/>
    </row>
    <row r="588" spans="1:5">
      <c r="A588" s="66"/>
      <c r="B588" s="66"/>
      <c r="C588" s="57" t="s">
        <v>788</v>
      </c>
      <c r="D588" s="57"/>
    </row>
    <row r="589" spans="1:5">
      <c r="A589" s="66"/>
      <c r="B589" s="66"/>
      <c r="C589" s="57" t="s">
        <v>789</v>
      </c>
      <c r="D589" s="57"/>
    </row>
    <row r="590" spans="1:5">
      <c r="A590" s="66"/>
      <c r="B590" s="66"/>
      <c r="C590" s="57" t="s">
        <v>790</v>
      </c>
      <c r="D590" s="57"/>
    </row>
    <row r="591" spans="1:5">
      <c r="A591" s="67"/>
      <c r="B591" s="67"/>
      <c r="C591" s="57" t="s">
        <v>791</v>
      </c>
      <c r="D591" s="57"/>
    </row>
    <row r="592" spans="1:5">
      <c r="A592" s="64"/>
      <c r="B592" s="118" t="s">
        <v>86</v>
      </c>
      <c r="C592" s="55" t="s">
        <v>792</v>
      </c>
      <c r="D592" s="55"/>
    </row>
    <row r="593" spans="1:4">
      <c r="A593" s="64"/>
      <c r="B593" s="118"/>
      <c r="C593" s="55" t="s">
        <v>793</v>
      </c>
      <c r="D593" s="55"/>
    </row>
    <row r="594" spans="1:4">
      <c r="A594" s="64"/>
      <c r="B594" s="118"/>
      <c r="C594" s="55" t="s">
        <v>274</v>
      </c>
      <c r="D594" s="55"/>
    </row>
    <row r="595" spans="1:4">
      <c r="A595" s="68"/>
      <c r="B595" s="74" t="s">
        <v>794</v>
      </c>
      <c r="C595" s="57" t="s">
        <v>300</v>
      </c>
      <c r="D595" s="57"/>
    </row>
    <row r="596" spans="1:4">
      <c r="A596" s="119"/>
      <c r="B596" s="121"/>
      <c r="C596" s="120" t="s">
        <v>98</v>
      </c>
      <c r="D596" s="57"/>
    </row>
    <row r="597" spans="1:4">
      <c r="A597" s="114"/>
      <c r="B597" s="114" t="s">
        <v>795</v>
      </c>
      <c r="C597" s="55" t="s">
        <v>796</v>
      </c>
      <c r="D597" s="55"/>
    </row>
    <row r="598" spans="1:4">
      <c r="A598" s="64"/>
      <c r="B598" s="64"/>
      <c r="C598" s="55" t="s">
        <v>797</v>
      </c>
      <c r="D598" s="55"/>
    </row>
    <row r="599" spans="1:4">
      <c r="A599" s="64"/>
      <c r="B599" s="64"/>
      <c r="C599" s="55" t="s">
        <v>798</v>
      </c>
      <c r="D599" s="55"/>
    </row>
    <row r="600" spans="1:4">
      <c r="A600" s="64"/>
      <c r="B600" s="64"/>
      <c r="C600" s="55" t="s">
        <v>799</v>
      </c>
      <c r="D600" s="55"/>
    </row>
    <row r="601" spans="1:4">
      <c r="A601" s="64"/>
      <c r="B601" s="64"/>
      <c r="C601" s="55" t="s">
        <v>800</v>
      </c>
      <c r="D601" s="55"/>
    </row>
    <row r="602" spans="1:4">
      <c r="A602" s="64"/>
      <c r="B602" s="64"/>
      <c r="C602" s="55" t="s">
        <v>801</v>
      </c>
      <c r="D602" s="55"/>
    </row>
    <row r="603" spans="1:4">
      <c r="A603" s="64"/>
      <c r="B603" s="64"/>
      <c r="C603" s="55" t="s">
        <v>802</v>
      </c>
      <c r="D603" s="55"/>
    </row>
    <row r="604" spans="1:4">
      <c r="A604" s="64"/>
      <c r="B604" s="64"/>
      <c r="C604" s="55" t="s">
        <v>803</v>
      </c>
      <c r="D604" s="55"/>
    </row>
    <row r="605" spans="1:4">
      <c r="A605" s="64"/>
      <c r="B605" s="64"/>
      <c r="C605" s="55" t="s">
        <v>804</v>
      </c>
      <c r="D605" s="55"/>
    </row>
    <row r="606" spans="1:4">
      <c r="A606" s="64"/>
      <c r="B606" s="64"/>
      <c r="C606" s="55" t="s">
        <v>805</v>
      </c>
      <c r="D606" s="55"/>
    </row>
    <row r="607" spans="1:4">
      <c r="A607" s="64"/>
      <c r="B607" s="64"/>
      <c r="C607" s="55" t="s">
        <v>806</v>
      </c>
      <c r="D607" s="55"/>
    </row>
    <row r="608" spans="1:4">
      <c r="A608" s="64"/>
      <c r="B608" s="64"/>
      <c r="C608" s="55" t="s">
        <v>807</v>
      </c>
      <c r="D608" s="55"/>
    </row>
    <row r="609" spans="1:5">
      <c r="A609" s="64"/>
      <c r="B609" s="64"/>
      <c r="C609" s="55" t="s">
        <v>808</v>
      </c>
      <c r="D609" s="55"/>
    </row>
    <row r="610" spans="1:5">
      <c r="A610" s="64"/>
      <c r="B610" s="64"/>
      <c r="C610" s="55" t="s">
        <v>809</v>
      </c>
      <c r="D610" s="55"/>
    </row>
    <row r="611" spans="1:5">
      <c r="A611" s="64"/>
      <c r="B611" s="64"/>
      <c r="C611" s="55" t="s">
        <v>810</v>
      </c>
      <c r="D611" s="55"/>
    </row>
    <row r="612" spans="1:5">
      <c r="A612" s="64"/>
      <c r="B612" s="64"/>
      <c r="C612" s="55" t="s">
        <v>811</v>
      </c>
      <c r="D612" s="55"/>
    </row>
    <row r="613" spans="1:5">
      <c r="A613" s="64"/>
      <c r="B613" s="64"/>
      <c r="C613" s="55" t="s">
        <v>812</v>
      </c>
      <c r="D613" s="55"/>
    </row>
    <row r="614" spans="1:5">
      <c r="A614" s="64"/>
      <c r="B614" s="64"/>
      <c r="C614" s="55" t="s">
        <v>813</v>
      </c>
      <c r="D614" s="55"/>
    </row>
    <row r="615" spans="1:5">
      <c r="A615" s="64"/>
      <c r="B615" s="64"/>
      <c r="C615" s="55" t="s">
        <v>814</v>
      </c>
      <c r="D615" s="55"/>
    </row>
    <row r="616" spans="1:5">
      <c r="A616" s="64"/>
      <c r="B616" s="64"/>
      <c r="C616" s="55" t="s">
        <v>815</v>
      </c>
      <c r="D616" s="55"/>
    </row>
    <row r="617" spans="1:5">
      <c r="A617" s="64"/>
      <c r="B617" s="64"/>
      <c r="C617" s="55" t="s">
        <v>816</v>
      </c>
      <c r="D617" s="55"/>
    </row>
    <row r="618" spans="1:5">
      <c r="A618" s="64"/>
      <c r="B618" s="64"/>
      <c r="C618" s="55" t="s">
        <v>817</v>
      </c>
      <c r="D618" s="55"/>
    </row>
    <row r="619" spans="1:5">
      <c r="A619" s="64"/>
      <c r="B619" s="64"/>
      <c r="C619" s="55" t="s">
        <v>818</v>
      </c>
      <c r="D619" s="55"/>
    </row>
    <row r="620" spans="1:5">
      <c r="A620" s="64"/>
      <c r="B620" s="64"/>
      <c r="C620" s="55" t="s">
        <v>531</v>
      </c>
      <c r="D620" s="55"/>
    </row>
    <row r="621" spans="1:5">
      <c r="A621" s="64"/>
      <c r="B621" s="64"/>
      <c r="C621" s="55" t="s">
        <v>819</v>
      </c>
      <c r="D621" s="55"/>
      <c r="E621" t="s">
        <v>175</v>
      </c>
    </row>
    <row r="622" spans="1:5">
      <c r="A622" s="68"/>
      <c r="B622" s="68" t="s">
        <v>117</v>
      </c>
      <c r="C622" s="57" t="s">
        <v>820</v>
      </c>
      <c r="D622" s="57"/>
    </row>
    <row r="623" spans="1:5">
      <c r="A623" s="69"/>
      <c r="B623" s="69"/>
      <c r="C623" s="57" t="s">
        <v>821</v>
      </c>
      <c r="D623" s="57"/>
    </row>
    <row r="624" spans="1:5">
      <c r="A624" s="69"/>
      <c r="B624" s="69"/>
      <c r="C624" s="57" t="s">
        <v>822</v>
      </c>
      <c r="D624" s="57"/>
    </row>
    <row r="625" spans="1:5">
      <c r="A625" s="69"/>
      <c r="B625" s="69"/>
      <c r="C625" s="57" t="s">
        <v>823</v>
      </c>
      <c r="D625" s="57"/>
    </row>
    <row r="626" spans="1:5">
      <c r="A626" s="69"/>
      <c r="B626" s="69"/>
      <c r="C626" s="57" t="s">
        <v>824</v>
      </c>
      <c r="D626" s="57"/>
      <c r="E626" t="s">
        <v>175</v>
      </c>
    </row>
    <row r="627" spans="1:5">
      <c r="A627" s="69"/>
      <c r="B627" s="69"/>
      <c r="C627" s="57" t="s">
        <v>825</v>
      </c>
      <c r="D627" s="57"/>
    </row>
    <row r="628" spans="1:5">
      <c r="A628" s="69"/>
      <c r="B628" s="69"/>
      <c r="C628" s="57" t="s">
        <v>826</v>
      </c>
      <c r="D628" s="57"/>
    </row>
    <row r="629" spans="1:5">
      <c r="A629" s="69"/>
      <c r="B629" s="69"/>
      <c r="C629" s="57" t="s">
        <v>423</v>
      </c>
      <c r="D629" s="57"/>
    </row>
    <row r="630" spans="1:5">
      <c r="A630" s="69"/>
      <c r="B630" s="69"/>
      <c r="C630" s="57" t="s">
        <v>827</v>
      </c>
      <c r="D630" s="57"/>
    </row>
    <row r="631" spans="1:5">
      <c r="A631" s="69"/>
      <c r="B631" s="69"/>
      <c r="C631" s="57" t="s">
        <v>828</v>
      </c>
      <c r="D631" s="57"/>
    </row>
    <row r="632" spans="1:5">
      <c r="A632" s="69"/>
      <c r="B632" s="69"/>
      <c r="C632" s="57" t="s">
        <v>829</v>
      </c>
      <c r="D632" s="57"/>
    </row>
    <row r="633" spans="1:5">
      <c r="A633" s="70"/>
      <c r="B633" s="70"/>
      <c r="C633" s="57" t="s">
        <v>274</v>
      </c>
      <c r="D633" s="57"/>
    </row>
    <row r="634" spans="1:5">
      <c r="A634" s="64"/>
      <c r="B634" s="118" t="s">
        <v>118</v>
      </c>
      <c r="C634" s="55" t="s">
        <v>830</v>
      </c>
      <c r="D634" s="55" t="s">
        <v>831</v>
      </c>
    </row>
    <row r="635" spans="1:5">
      <c r="A635" s="64"/>
      <c r="B635" s="118"/>
      <c r="C635" s="55" t="s">
        <v>832</v>
      </c>
      <c r="D635" s="55" t="s">
        <v>833</v>
      </c>
    </row>
    <row r="636" spans="1:5">
      <c r="A636" s="64"/>
      <c r="B636" s="118"/>
      <c r="C636" s="55" t="s">
        <v>834</v>
      </c>
      <c r="D636" s="55" t="s">
        <v>835</v>
      </c>
    </row>
    <row r="637" spans="1:5">
      <c r="A637" s="64"/>
      <c r="B637" s="118"/>
      <c r="C637" s="55" t="s">
        <v>836</v>
      </c>
      <c r="D637" s="55" t="s">
        <v>837</v>
      </c>
    </row>
    <row r="638" spans="1:5">
      <c r="A638" s="64"/>
      <c r="B638" s="118"/>
      <c r="C638" s="55" t="s">
        <v>838</v>
      </c>
      <c r="D638" s="55" t="s">
        <v>839</v>
      </c>
    </row>
    <row r="639" spans="1:5">
      <c r="A639" s="64"/>
      <c r="B639" s="118"/>
      <c r="C639" s="55" t="s">
        <v>840</v>
      </c>
      <c r="D639" s="55" t="s">
        <v>841</v>
      </c>
    </row>
    <row r="640" spans="1:5">
      <c r="A640" s="64"/>
      <c r="B640" s="118"/>
      <c r="C640" s="55" t="s">
        <v>842</v>
      </c>
      <c r="D640" s="55" t="s">
        <v>843</v>
      </c>
    </row>
    <row r="641" spans="1:4">
      <c r="A641" s="64"/>
      <c r="B641" s="118"/>
      <c r="C641" s="55" t="s">
        <v>844</v>
      </c>
      <c r="D641" s="55" t="s">
        <v>844</v>
      </c>
    </row>
    <row r="642" spans="1:4">
      <c r="A642" s="64"/>
      <c r="B642" s="118"/>
      <c r="C642" s="55" t="s">
        <v>274</v>
      </c>
      <c r="D642" s="55"/>
    </row>
    <row r="643" spans="1:4">
      <c r="A643" s="71"/>
      <c r="B643" s="71" t="s">
        <v>845</v>
      </c>
      <c r="C643" s="57" t="s">
        <v>846</v>
      </c>
      <c r="D643" s="57" t="s">
        <v>847</v>
      </c>
    </row>
    <row r="644" spans="1:4">
      <c r="A644" s="72"/>
      <c r="B644" s="72"/>
      <c r="C644" s="57" t="s">
        <v>848</v>
      </c>
      <c r="D644" s="57" t="s">
        <v>849</v>
      </c>
    </row>
    <row r="645" spans="1:4">
      <c r="A645" s="72"/>
      <c r="B645" s="72"/>
      <c r="C645" s="57" t="s">
        <v>850</v>
      </c>
      <c r="D645" s="57" t="s">
        <v>851</v>
      </c>
    </row>
    <row r="646" spans="1:4">
      <c r="A646" s="72"/>
      <c r="B646" s="72"/>
      <c r="C646" s="57" t="s">
        <v>852</v>
      </c>
      <c r="D646" s="57" t="s">
        <v>853</v>
      </c>
    </row>
    <row r="647" spans="1:4">
      <c r="A647" s="72"/>
      <c r="B647" s="72"/>
      <c r="C647" s="57" t="s">
        <v>854</v>
      </c>
      <c r="D647" s="57"/>
    </row>
    <row r="648" spans="1:4">
      <c r="A648" s="73"/>
      <c r="B648" s="73"/>
      <c r="C648" s="57" t="s">
        <v>274</v>
      </c>
      <c r="D648" s="57"/>
    </row>
    <row r="649" spans="1:4">
      <c r="A649" s="64"/>
      <c r="B649" s="118" t="s">
        <v>109</v>
      </c>
      <c r="C649" s="55" t="s">
        <v>855</v>
      </c>
      <c r="D649" s="55"/>
    </row>
    <row r="650" spans="1:4">
      <c r="A650" s="64"/>
      <c r="B650" s="118"/>
      <c r="C650" s="55" t="s">
        <v>856</v>
      </c>
      <c r="D650" s="55"/>
    </row>
    <row r="651" spans="1:4">
      <c r="A651" s="64"/>
      <c r="B651" s="118"/>
      <c r="C651" s="55" t="s">
        <v>857</v>
      </c>
      <c r="D651" s="55"/>
    </row>
    <row r="652" spans="1:4">
      <c r="A652" s="64"/>
      <c r="B652" s="118"/>
      <c r="C652" s="55" t="s">
        <v>858</v>
      </c>
      <c r="D652" s="55"/>
    </row>
    <row r="653" spans="1:4">
      <c r="A653" s="64"/>
      <c r="B653" s="118"/>
      <c r="C653" s="55" t="s">
        <v>274</v>
      </c>
      <c r="D653" s="55"/>
    </row>
    <row r="654" spans="1:4">
      <c r="A654" s="71"/>
      <c r="B654" s="71" t="s">
        <v>110</v>
      </c>
      <c r="C654" s="57" t="s">
        <v>859</v>
      </c>
      <c r="D654" s="57"/>
    </row>
    <row r="655" spans="1:4">
      <c r="A655" s="72"/>
      <c r="B655" s="72"/>
      <c r="C655" s="57" t="s">
        <v>860</v>
      </c>
      <c r="D655" s="57"/>
    </row>
    <row r="656" spans="1:4">
      <c r="A656" s="64"/>
      <c r="B656" s="118" t="s">
        <v>22</v>
      </c>
      <c r="C656" s="55" t="s">
        <v>37</v>
      </c>
      <c r="D656" s="55"/>
    </row>
    <row r="657" spans="1:6">
      <c r="A657" s="64"/>
      <c r="B657" s="118"/>
      <c r="C657" s="55" t="s">
        <v>861</v>
      </c>
      <c r="D657" s="55"/>
    </row>
    <row r="658" spans="1:6">
      <c r="A658" s="71"/>
      <c r="B658" s="71" t="s">
        <v>862</v>
      </c>
      <c r="C658" s="57" t="s">
        <v>863</v>
      </c>
      <c r="D658" s="57"/>
    </row>
    <row r="659" spans="1:6">
      <c r="A659" s="72"/>
      <c r="B659" s="72"/>
      <c r="C659" s="57" t="s">
        <v>864</v>
      </c>
      <c r="D659" s="57"/>
    </row>
    <row r="660" spans="1:6">
      <c r="A660" s="72"/>
      <c r="B660" s="72"/>
      <c r="C660" s="57" t="s">
        <v>865</v>
      </c>
      <c r="D660" s="57"/>
    </row>
    <row r="661" spans="1:6">
      <c r="A661" s="72"/>
      <c r="B661" s="72"/>
      <c r="C661" s="57" t="s">
        <v>866</v>
      </c>
      <c r="D661" s="57"/>
    </row>
    <row r="662" spans="1:6">
      <c r="A662" s="72"/>
      <c r="B662" s="72"/>
      <c r="C662" s="57" t="s">
        <v>867</v>
      </c>
      <c r="D662" s="57"/>
    </row>
    <row r="663" spans="1:6">
      <c r="A663" s="72"/>
      <c r="B663" s="72"/>
      <c r="C663" s="57" t="s">
        <v>868</v>
      </c>
      <c r="D663" s="57"/>
    </row>
    <row r="664" spans="1:6">
      <c r="A664" s="72"/>
      <c r="B664" s="72"/>
      <c r="C664" s="57" t="s">
        <v>274</v>
      </c>
      <c r="D664" s="57"/>
    </row>
    <row r="665" spans="1:6">
      <c r="A665" s="73"/>
      <c r="B665" s="73"/>
      <c r="C665" s="57" t="s">
        <v>869</v>
      </c>
      <c r="D665" s="57"/>
    </row>
    <row r="666" spans="1:6">
      <c r="A666" s="64"/>
      <c r="B666" s="118" t="s">
        <v>870</v>
      </c>
      <c r="C666" s="55" t="s">
        <v>871</v>
      </c>
      <c r="D666" s="55"/>
    </row>
    <row r="667" spans="1:6">
      <c r="A667" s="64"/>
      <c r="B667" s="118"/>
      <c r="C667" s="55" t="s">
        <v>872</v>
      </c>
      <c r="D667" s="55"/>
      <c r="F667" s="8"/>
    </row>
    <row r="668" spans="1:6">
      <c r="A668" s="71"/>
      <c r="B668" s="71" t="s">
        <v>873</v>
      </c>
      <c r="C668" s="57" t="s">
        <v>874</v>
      </c>
      <c r="D668" s="57"/>
    </row>
    <row r="669" spans="1:6">
      <c r="A669" s="72"/>
      <c r="B669" s="72"/>
      <c r="C669" s="57" t="s">
        <v>875</v>
      </c>
      <c r="D669" s="57"/>
    </row>
    <row r="670" spans="1:6">
      <c r="A670" s="72"/>
      <c r="B670" s="72"/>
      <c r="C670" s="57" t="s">
        <v>876</v>
      </c>
      <c r="D670" s="57"/>
    </row>
    <row r="671" spans="1:6">
      <c r="A671" s="72"/>
      <c r="B671" s="72"/>
      <c r="C671" s="57" t="s">
        <v>877</v>
      </c>
      <c r="D671" s="57"/>
    </row>
    <row r="672" spans="1:6">
      <c r="A672" s="72"/>
      <c r="B672" s="72"/>
      <c r="C672" s="57" t="s">
        <v>878</v>
      </c>
      <c r="D672" s="57"/>
    </row>
    <row r="673" spans="1:4">
      <c r="A673" s="72"/>
      <c r="B673" s="72"/>
      <c r="C673" s="57" t="s">
        <v>879</v>
      </c>
      <c r="D673" s="57"/>
    </row>
    <row r="674" spans="1:4">
      <c r="A674" s="72"/>
      <c r="B674" s="72"/>
      <c r="C674" s="57" t="s">
        <v>880</v>
      </c>
      <c r="D674" s="57"/>
    </row>
    <row r="675" spans="1:4">
      <c r="A675" s="72"/>
      <c r="B675" s="72"/>
      <c r="C675" s="57" t="s">
        <v>881</v>
      </c>
      <c r="D675" s="57"/>
    </row>
    <row r="676" spans="1:4">
      <c r="A676" s="72"/>
      <c r="B676" s="72"/>
      <c r="C676" s="57" t="s">
        <v>882</v>
      </c>
      <c r="D676" s="57"/>
    </row>
    <row r="677" spans="1:4">
      <c r="A677" s="72"/>
      <c r="B677" s="72"/>
      <c r="C677" s="57" t="s">
        <v>883</v>
      </c>
      <c r="D677" s="57"/>
    </row>
    <row r="678" spans="1:4">
      <c r="A678" s="72"/>
      <c r="B678" s="72"/>
      <c r="C678" s="57" t="s">
        <v>531</v>
      </c>
      <c r="D678" s="57"/>
    </row>
    <row r="679" spans="1:4">
      <c r="A679" s="73"/>
      <c r="B679" s="73"/>
      <c r="C679" s="57" t="s">
        <v>869</v>
      </c>
      <c r="D679" s="57"/>
    </row>
    <row r="680" spans="1:4">
      <c r="A680" s="93"/>
      <c r="B680" s="93" t="s">
        <v>884</v>
      </c>
      <c r="C680" s="55" t="s">
        <v>863</v>
      </c>
      <c r="D680" s="55"/>
    </row>
    <row r="681" spans="1:4">
      <c r="A681" s="95"/>
      <c r="B681" s="95"/>
      <c r="C681" s="55" t="s">
        <v>864</v>
      </c>
      <c r="D681" s="55"/>
    </row>
    <row r="682" spans="1:4">
      <c r="A682" s="95"/>
      <c r="B682" s="95"/>
      <c r="C682" s="55" t="s">
        <v>865</v>
      </c>
      <c r="D682" s="55"/>
    </row>
    <row r="683" spans="1:4">
      <c r="A683" s="95"/>
      <c r="B683" s="95"/>
      <c r="C683" s="55" t="s">
        <v>866</v>
      </c>
      <c r="D683" s="55"/>
    </row>
    <row r="684" spans="1:4">
      <c r="A684" s="95"/>
      <c r="B684" s="95"/>
      <c r="C684" s="55" t="s">
        <v>867</v>
      </c>
      <c r="D684" s="55"/>
    </row>
    <row r="685" spans="1:4">
      <c r="A685" s="95"/>
      <c r="B685" s="95"/>
      <c r="C685" s="55" t="s">
        <v>868</v>
      </c>
      <c r="D685" s="55"/>
    </row>
    <row r="686" spans="1:4">
      <c r="A686" s="95"/>
      <c r="B686" s="95"/>
      <c r="C686" s="55" t="s">
        <v>274</v>
      </c>
      <c r="D686" s="55"/>
    </row>
    <row r="687" spans="1:4">
      <c r="A687" s="95"/>
      <c r="B687" s="95"/>
      <c r="C687" s="55" t="s">
        <v>869</v>
      </c>
      <c r="D687" s="55"/>
    </row>
    <row r="688" spans="1:4">
      <c r="A688" s="71"/>
      <c r="B688" s="68" t="s">
        <v>885</v>
      </c>
      <c r="C688" s="57" t="s">
        <v>886</v>
      </c>
      <c r="D688" s="57"/>
    </row>
    <row r="689" spans="1:4">
      <c r="A689" s="72"/>
      <c r="B689" s="70"/>
      <c r="C689" s="57" t="s">
        <v>887</v>
      </c>
      <c r="D689" s="57"/>
    </row>
    <row r="690" spans="1:4">
      <c r="A690" s="93"/>
      <c r="B690" s="93" t="s">
        <v>888</v>
      </c>
      <c r="C690" s="55" t="s">
        <v>889</v>
      </c>
      <c r="D690" s="55"/>
    </row>
    <row r="691" spans="1:4">
      <c r="A691" s="95"/>
      <c r="B691" s="95"/>
      <c r="C691" s="55" t="s">
        <v>890</v>
      </c>
      <c r="D691" s="55"/>
    </row>
    <row r="692" spans="1:4">
      <c r="A692" s="71"/>
      <c r="B692" s="71" t="s">
        <v>891</v>
      </c>
      <c r="C692" s="57" t="s">
        <v>892</v>
      </c>
      <c r="D692" s="57"/>
    </row>
    <row r="693" spans="1:4">
      <c r="A693" s="72"/>
      <c r="B693" s="72"/>
      <c r="C693" s="57" t="s">
        <v>708</v>
      </c>
      <c r="D693" s="57"/>
    </row>
    <row r="694" spans="1:4">
      <c r="A694" s="72"/>
      <c r="B694" s="72"/>
      <c r="C694" s="57" t="s">
        <v>893</v>
      </c>
      <c r="D694" s="57"/>
    </row>
    <row r="695" spans="1:4">
      <c r="A695" s="72"/>
      <c r="B695" s="72"/>
      <c r="C695" s="57" t="s">
        <v>894</v>
      </c>
      <c r="D695" s="57"/>
    </row>
    <row r="696" spans="1:4">
      <c r="A696" s="72"/>
      <c r="B696" s="72"/>
      <c r="C696" s="57" t="s">
        <v>895</v>
      </c>
      <c r="D696" s="57"/>
    </row>
    <row r="697" spans="1:4">
      <c r="A697" s="72"/>
      <c r="B697" s="72"/>
      <c r="C697" s="57" t="s">
        <v>108</v>
      </c>
      <c r="D697" s="57"/>
    </row>
    <row r="698" spans="1:4">
      <c r="A698" s="72"/>
      <c r="B698" s="72"/>
      <c r="C698" s="57" t="s">
        <v>896</v>
      </c>
      <c r="D698" s="57"/>
    </row>
    <row r="699" spans="1:4">
      <c r="A699" s="72"/>
      <c r="B699" s="72"/>
      <c r="C699" s="57" t="s">
        <v>897</v>
      </c>
      <c r="D699" s="57"/>
    </row>
    <row r="700" spans="1:4">
      <c r="A700" s="72"/>
      <c r="B700" s="72"/>
      <c r="C700" s="57" t="s">
        <v>274</v>
      </c>
      <c r="D700" s="57"/>
    </row>
    <row r="701" spans="1:4">
      <c r="A701" s="93"/>
      <c r="B701" s="93" t="s">
        <v>898</v>
      </c>
      <c r="C701" s="55" t="s">
        <v>397</v>
      </c>
      <c r="D701" s="55"/>
    </row>
    <row r="702" spans="1:4">
      <c r="A702" s="95"/>
      <c r="B702" s="95"/>
      <c r="C702" s="55" t="s">
        <v>398</v>
      </c>
      <c r="D702" s="55"/>
    </row>
    <row r="703" spans="1:4">
      <c r="A703" s="95"/>
      <c r="B703" s="95"/>
      <c r="C703" s="55" t="s">
        <v>399</v>
      </c>
      <c r="D703" s="55"/>
    </row>
    <row r="704" spans="1:4">
      <c r="A704" s="95"/>
      <c r="B704" s="95"/>
      <c r="C704" s="55" t="s">
        <v>400</v>
      </c>
      <c r="D704" s="55"/>
    </row>
    <row r="705" spans="1:5">
      <c r="A705" s="95"/>
      <c r="B705" s="95"/>
      <c r="C705" s="55" t="s">
        <v>401</v>
      </c>
      <c r="D705" s="55"/>
    </row>
    <row r="706" spans="1:5">
      <c r="A706" s="95"/>
      <c r="B706" s="95"/>
      <c r="C706" s="55" t="s">
        <v>402</v>
      </c>
      <c r="D706" s="55"/>
    </row>
    <row r="707" spans="1:5">
      <c r="A707" s="95"/>
      <c r="B707" s="95"/>
      <c r="C707" s="55" t="s">
        <v>404</v>
      </c>
      <c r="D707" s="55"/>
    </row>
    <row r="708" spans="1:5">
      <c r="A708" s="95"/>
      <c r="B708" s="95"/>
      <c r="C708" s="55" t="s">
        <v>405</v>
      </c>
      <c r="D708" s="55"/>
    </row>
    <row r="709" spans="1:5">
      <c r="A709" s="95"/>
      <c r="B709" s="95"/>
      <c r="C709" s="55" t="s">
        <v>406</v>
      </c>
      <c r="D709" s="55"/>
    </row>
    <row r="710" spans="1:5">
      <c r="A710" s="95"/>
      <c r="B710" s="95"/>
      <c r="C710" s="55" t="s">
        <v>407</v>
      </c>
      <c r="D710" s="55"/>
    </row>
    <row r="711" spans="1:5">
      <c r="A711" s="95"/>
      <c r="B711" s="95"/>
      <c r="C711" s="55" t="s">
        <v>408</v>
      </c>
      <c r="D711" s="55"/>
    </row>
    <row r="712" spans="1:5">
      <c r="A712" s="95"/>
      <c r="B712" s="95"/>
      <c r="C712" s="55" t="s">
        <v>409</v>
      </c>
      <c r="D712" s="55"/>
    </row>
    <row r="713" spans="1:5">
      <c r="A713" s="95"/>
      <c r="B713" s="95"/>
      <c r="C713" s="55" t="s">
        <v>410</v>
      </c>
      <c r="D713" s="55"/>
    </row>
    <row r="714" spans="1:5">
      <c r="A714" s="95"/>
      <c r="B714" s="95"/>
      <c r="C714" s="55" t="s">
        <v>411</v>
      </c>
      <c r="D714" s="55"/>
    </row>
    <row r="715" spans="1:5">
      <c r="A715" s="95"/>
      <c r="B715" s="95"/>
      <c r="C715" s="55" t="s">
        <v>412</v>
      </c>
      <c r="D715" s="55"/>
    </row>
    <row r="716" spans="1:5">
      <c r="A716" s="95"/>
      <c r="B716" s="95"/>
      <c r="C716" s="55" t="s">
        <v>413</v>
      </c>
      <c r="D716" s="55" t="s">
        <v>414</v>
      </c>
      <c r="E716" t="s">
        <v>175</v>
      </c>
    </row>
    <row r="717" spans="1:5">
      <c r="A717" s="95"/>
      <c r="B717" s="95"/>
      <c r="C717" s="55" t="s">
        <v>415</v>
      </c>
      <c r="D717" s="55"/>
    </row>
    <row r="718" spans="1:5">
      <c r="A718" s="95"/>
      <c r="B718" s="95"/>
      <c r="C718" s="55" t="s">
        <v>416</v>
      </c>
      <c r="D718" s="55"/>
    </row>
    <row r="719" spans="1:5">
      <c r="A719" s="95"/>
      <c r="B719" s="95"/>
      <c r="C719" s="55" t="s">
        <v>417</v>
      </c>
      <c r="D719" s="55"/>
    </row>
    <row r="720" spans="1:5">
      <c r="A720" s="95"/>
      <c r="B720" s="95"/>
      <c r="C720" s="55" t="s">
        <v>418</v>
      </c>
      <c r="D720" s="55"/>
    </row>
    <row r="721" spans="1:4">
      <c r="A721" s="95"/>
      <c r="B721" s="95"/>
      <c r="C721" s="55" t="s">
        <v>419</v>
      </c>
      <c r="D721" s="55"/>
    </row>
    <row r="722" spans="1:4">
      <c r="A722" s="95"/>
      <c r="B722" s="95"/>
      <c r="C722" s="55" t="s">
        <v>420</v>
      </c>
      <c r="D722" s="55"/>
    </row>
    <row r="723" spans="1:4">
      <c r="A723" s="95"/>
      <c r="B723" s="95"/>
      <c r="C723" s="55" t="s">
        <v>421</v>
      </c>
      <c r="D723" s="55"/>
    </row>
    <row r="724" spans="1:4">
      <c r="A724" s="95"/>
      <c r="B724" s="95"/>
      <c r="C724" s="55" t="s">
        <v>422</v>
      </c>
      <c r="D724" s="55"/>
    </row>
    <row r="725" spans="1:4">
      <c r="A725" s="95"/>
      <c r="B725" s="95"/>
      <c r="C725" s="55" t="s">
        <v>423</v>
      </c>
      <c r="D725" s="55"/>
    </row>
    <row r="726" spans="1:4">
      <c r="A726" s="95"/>
      <c r="B726" s="95"/>
      <c r="C726" s="55" t="s">
        <v>424</v>
      </c>
      <c r="D726" s="55"/>
    </row>
    <row r="727" spans="1:4">
      <c r="A727" s="95"/>
      <c r="B727" s="95"/>
      <c r="C727" s="55" t="s">
        <v>425</v>
      </c>
      <c r="D727" s="55"/>
    </row>
    <row r="728" spans="1:4">
      <c r="A728" s="95"/>
      <c r="B728" s="95"/>
      <c r="C728" s="55" t="s">
        <v>426</v>
      </c>
      <c r="D728" s="55"/>
    </row>
    <row r="729" spans="1:4">
      <c r="A729" s="95"/>
      <c r="B729" s="95"/>
      <c r="C729" s="55" t="s">
        <v>427</v>
      </c>
      <c r="D729" s="55"/>
    </row>
    <row r="730" spans="1:4">
      <c r="A730" s="95"/>
      <c r="B730" s="95"/>
      <c r="C730" s="55" t="s">
        <v>428</v>
      </c>
      <c r="D730" s="55"/>
    </row>
    <row r="731" spans="1:4">
      <c r="A731" s="95"/>
      <c r="B731" s="95"/>
      <c r="C731" s="55" t="s">
        <v>429</v>
      </c>
      <c r="D731" s="55"/>
    </row>
    <row r="732" spans="1:4">
      <c r="A732" s="95"/>
      <c r="B732" s="95"/>
      <c r="C732" s="55" t="s">
        <v>430</v>
      </c>
      <c r="D732" s="55"/>
    </row>
    <row r="733" spans="1:4">
      <c r="A733" s="95"/>
      <c r="B733" s="95"/>
      <c r="C733" s="55" t="s">
        <v>431</v>
      </c>
      <c r="D733" s="55"/>
    </row>
    <row r="734" spans="1:4">
      <c r="A734" s="95"/>
      <c r="B734" s="95"/>
      <c r="C734" s="55" t="s">
        <v>432</v>
      </c>
      <c r="D734" s="55"/>
    </row>
    <row r="735" spans="1:4">
      <c r="A735" s="95"/>
      <c r="B735" s="95"/>
      <c r="C735" s="55" t="s">
        <v>433</v>
      </c>
      <c r="D735" s="55"/>
    </row>
    <row r="736" spans="1:4">
      <c r="A736" s="95"/>
      <c r="B736" s="95"/>
      <c r="C736" s="55" t="s">
        <v>434</v>
      </c>
      <c r="D736" s="55"/>
    </row>
    <row r="737" spans="1:4">
      <c r="A737" s="95"/>
      <c r="B737" s="95"/>
      <c r="C737" s="55" t="s">
        <v>435</v>
      </c>
      <c r="D737" s="55"/>
    </row>
    <row r="738" spans="1:4">
      <c r="A738" s="95"/>
      <c r="B738" s="95"/>
      <c r="C738" s="55" t="s">
        <v>436</v>
      </c>
      <c r="D738" s="55"/>
    </row>
    <row r="739" spans="1:4">
      <c r="A739" s="95"/>
      <c r="B739" s="95"/>
      <c r="C739" s="55" t="s">
        <v>437</v>
      </c>
      <c r="D739" s="55"/>
    </row>
    <row r="740" spans="1:4">
      <c r="A740" s="95"/>
      <c r="B740" s="95"/>
      <c r="C740" s="55" t="s">
        <v>438</v>
      </c>
      <c r="D740" s="55"/>
    </row>
    <row r="741" spans="1:4">
      <c r="A741" s="95"/>
      <c r="B741" s="95"/>
      <c r="C741" s="55" t="s">
        <v>439</v>
      </c>
      <c r="D741" s="55"/>
    </row>
    <row r="742" spans="1:4">
      <c r="A742" s="95"/>
      <c r="B742" s="95"/>
      <c r="C742" s="55" t="s">
        <v>440</v>
      </c>
      <c r="D742" s="55"/>
    </row>
    <row r="743" spans="1:4">
      <c r="A743" s="95"/>
      <c r="B743" s="95"/>
      <c r="C743" s="55" t="s">
        <v>441</v>
      </c>
      <c r="D743" s="55"/>
    </row>
    <row r="744" spans="1:4">
      <c r="A744" s="95"/>
      <c r="B744" s="95"/>
      <c r="C744" s="55" t="s">
        <v>442</v>
      </c>
      <c r="D744" s="55"/>
    </row>
    <row r="745" spans="1:4">
      <c r="A745" s="95"/>
      <c r="B745" s="95"/>
      <c r="C745" s="55" t="s">
        <v>443</v>
      </c>
      <c r="D745" s="55"/>
    </row>
    <row r="746" spans="1:4">
      <c r="A746" s="95"/>
      <c r="B746" s="95"/>
      <c r="C746" s="55" t="s">
        <v>444</v>
      </c>
      <c r="D746" s="55"/>
    </row>
    <row r="747" spans="1:4">
      <c r="A747" s="95"/>
      <c r="B747" s="95"/>
      <c r="C747" s="55" t="s">
        <v>445</v>
      </c>
      <c r="D747" s="55"/>
    </row>
    <row r="748" spans="1:4">
      <c r="A748" s="95"/>
      <c r="B748" s="95"/>
      <c r="C748" s="55" t="s">
        <v>446</v>
      </c>
      <c r="D748" s="55"/>
    </row>
    <row r="749" spans="1:4">
      <c r="A749" s="95"/>
      <c r="B749" s="95"/>
      <c r="C749" s="55" t="s">
        <v>447</v>
      </c>
      <c r="D749" s="55"/>
    </row>
    <row r="750" spans="1:4">
      <c r="A750" s="95"/>
      <c r="B750" s="95"/>
      <c r="C750" s="55" t="s">
        <v>31</v>
      </c>
      <c r="D750" s="55"/>
    </row>
    <row r="751" spans="1:4">
      <c r="A751" s="95"/>
      <c r="B751" s="95"/>
      <c r="C751" s="55" t="s">
        <v>168</v>
      </c>
      <c r="D751" s="55"/>
    </row>
    <row r="752" spans="1:4">
      <c r="A752" s="95"/>
      <c r="B752" s="95"/>
      <c r="C752" s="55" t="s">
        <v>169</v>
      </c>
      <c r="D752" s="55"/>
    </row>
    <row r="753" spans="1:4">
      <c r="A753" s="95"/>
      <c r="B753" s="95"/>
      <c r="C753" s="55" t="s">
        <v>170</v>
      </c>
      <c r="D753" s="55"/>
    </row>
    <row r="754" spans="1:4">
      <c r="A754" s="95"/>
      <c r="B754" s="95"/>
      <c r="C754" s="55" t="s">
        <v>171</v>
      </c>
      <c r="D754" s="55"/>
    </row>
    <row r="755" spans="1:4">
      <c r="A755" s="95"/>
      <c r="B755" s="95"/>
      <c r="C755" s="55" t="s">
        <v>172</v>
      </c>
      <c r="D755" s="55"/>
    </row>
    <row r="756" spans="1:4">
      <c r="A756" s="95"/>
      <c r="B756" s="95"/>
      <c r="C756" s="55" t="s">
        <v>173</v>
      </c>
      <c r="D756" s="55"/>
    </row>
    <row r="757" spans="1:4">
      <c r="A757" s="95"/>
      <c r="B757" s="95"/>
      <c r="C757" s="55" t="s">
        <v>174</v>
      </c>
      <c r="D757" s="55"/>
    </row>
    <row r="758" spans="1:4">
      <c r="A758" s="95"/>
      <c r="B758" s="95"/>
      <c r="C758" s="55" t="s">
        <v>176</v>
      </c>
      <c r="D758" s="55"/>
    </row>
    <row r="759" spans="1:4">
      <c r="A759" s="95"/>
      <c r="B759" s="95"/>
      <c r="C759" s="55" t="s">
        <v>177</v>
      </c>
      <c r="D759" s="55"/>
    </row>
    <row r="760" spans="1:4">
      <c r="A760" s="95"/>
      <c r="B760" s="95"/>
      <c r="C760" s="55" t="s">
        <v>178</v>
      </c>
      <c r="D760" s="55"/>
    </row>
    <row r="761" spans="1:4">
      <c r="A761" s="95"/>
      <c r="B761" s="95"/>
      <c r="C761" s="55" t="s">
        <v>179</v>
      </c>
      <c r="D761" s="55"/>
    </row>
    <row r="762" spans="1:4">
      <c r="A762" s="95"/>
      <c r="B762" s="95"/>
      <c r="C762" s="55" t="s">
        <v>180</v>
      </c>
      <c r="D762" s="55"/>
    </row>
    <row r="763" spans="1:4">
      <c r="A763" s="95"/>
      <c r="B763" s="95"/>
      <c r="C763" s="55" t="s">
        <v>181</v>
      </c>
      <c r="D763" s="55"/>
    </row>
    <row r="764" spans="1:4">
      <c r="A764" s="95"/>
      <c r="B764" s="95"/>
      <c r="C764" s="55" t="s">
        <v>182</v>
      </c>
      <c r="D764" s="55"/>
    </row>
    <row r="765" spans="1:4">
      <c r="A765" s="95"/>
      <c r="B765" s="95"/>
      <c r="C765" s="55" t="s">
        <v>183</v>
      </c>
      <c r="D765" s="55"/>
    </row>
    <row r="766" spans="1:4">
      <c r="A766" s="95"/>
      <c r="B766" s="95"/>
      <c r="C766" s="55" t="s">
        <v>184</v>
      </c>
      <c r="D766" s="55"/>
    </row>
    <row r="767" spans="1:4">
      <c r="A767" s="95"/>
      <c r="B767" s="95"/>
      <c r="C767" s="55" t="s">
        <v>185</v>
      </c>
      <c r="D767" s="55"/>
    </row>
    <row r="768" spans="1:4">
      <c r="A768" s="95"/>
      <c r="B768" s="95"/>
      <c r="C768" s="55" t="s">
        <v>186</v>
      </c>
      <c r="D768" s="55"/>
    </row>
    <row r="769" spans="1:5">
      <c r="A769" s="95"/>
      <c r="B769" s="95"/>
      <c r="C769" s="55" t="s">
        <v>187</v>
      </c>
      <c r="D769" s="55"/>
    </row>
    <row r="770" spans="1:5">
      <c r="A770" s="95"/>
      <c r="B770" s="95"/>
      <c r="C770" s="55" t="s">
        <v>188</v>
      </c>
      <c r="D770" s="55"/>
    </row>
    <row r="771" spans="1:5">
      <c r="A771" s="95"/>
      <c r="B771" s="95"/>
      <c r="C771" s="55" t="s">
        <v>189</v>
      </c>
      <c r="D771" s="55"/>
    </row>
    <row r="772" spans="1:5">
      <c r="A772" s="95"/>
      <c r="B772" s="95"/>
      <c r="C772" s="55" t="s">
        <v>190</v>
      </c>
      <c r="D772" s="55"/>
    </row>
    <row r="773" spans="1:5">
      <c r="A773" s="95"/>
      <c r="B773" s="95"/>
      <c r="C773" s="55" t="s">
        <v>191</v>
      </c>
      <c r="D773" s="55"/>
    </row>
    <row r="774" spans="1:5">
      <c r="A774" s="95"/>
      <c r="B774" s="95"/>
      <c r="C774" s="55" t="s">
        <v>192</v>
      </c>
      <c r="D774" s="55"/>
    </row>
    <row r="775" spans="1:5">
      <c r="A775" s="95"/>
      <c r="B775" s="95"/>
      <c r="C775" s="55" t="s">
        <v>193</v>
      </c>
      <c r="D775" s="55"/>
    </row>
    <row r="776" spans="1:5">
      <c r="A776" s="95"/>
      <c r="B776" s="95"/>
      <c r="C776" s="55" t="s">
        <v>194</v>
      </c>
      <c r="D776" s="55"/>
    </row>
    <row r="777" spans="1:5">
      <c r="A777" s="95"/>
      <c r="B777" s="95"/>
      <c r="C777" s="55" t="s">
        <v>195</v>
      </c>
      <c r="D777" s="55"/>
    </row>
    <row r="778" spans="1:5">
      <c r="A778" s="95"/>
      <c r="B778" s="95"/>
      <c r="C778" s="55" t="s">
        <v>196</v>
      </c>
      <c r="D778" s="55"/>
    </row>
    <row r="779" spans="1:5">
      <c r="A779" s="95"/>
      <c r="B779" s="95"/>
      <c r="C779" s="55" t="s">
        <v>197</v>
      </c>
      <c r="D779" s="55"/>
    </row>
    <row r="780" spans="1:5">
      <c r="A780" s="95"/>
      <c r="B780" s="95"/>
      <c r="C780" s="55" t="s">
        <v>198</v>
      </c>
      <c r="D780" s="55"/>
    </row>
    <row r="781" spans="1:5">
      <c r="A781" s="95"/>
      <c r="B781" s="95"/>
      <c r="C781" s="55" t="s">
        <v>199</v>
      </c>
      <c r="D781" s="55"/>
    </row>
    <row r="782" spans="1:5">
      <c r="A782" s="95"/>
      <c r="B782" s="95"/>
      <c r="C782" s="55" t="s">
        <v>200</v>
      </c>
      <c r="D782" s="55"/>
      <c r="E782" t="s">
        <v>175</v>
      </c>
    </row>
    <row r="783" spans="1:5">
      <c r="A783" s="95"/>
      <c r="B783" s="95"/>
      <c r="C783" s="55" t="s">
        <v>201</v>
      </c>
      <c r="D783" s="55"/>
      <c r="E783" t="s">
        <v>175</v>
      </c>
    </row>
    <row r="784" spans="1:5">
      <c r="A784" s="95"/>
      <c r="B784" s="95"/>
      <c r="C784" s="55" t="s">
        <v>204</v>
      </c>
      <c r="D784" s="55"/>
      <c r="E784" t="s">
        <v>175</v>
      </c>
    </row>
    <row r="785" spans="1:5">
      <c r="A785" s="95"/>
      <c r="B785" s="95"/>
      <c r="C785" s="55" t="s">
        <v>205</v>
      </c>
      <c r="D785" s="55"/>
    </row>
    <row r="786" spans="1:5">
      <c r="A786" s="95"/>
      <c r="B786" s="95"/>
      <c r="C786" s="55" t="s">
        <v>206</v>
      </c>
      <c r="D786" s="55"/>
    </row>
    <row r="787" spans="1:5">
      <c r="A787" s="95"/>
      <c r="B787" s="95"/>
      <c r="C787" s="55" t="s">
        <v>207</v>
      </c>
      <c r="D787" s="55"/>
    </row>
    <row r="788" spans="1:5">
      <c r="A788" s="95"/>
      <c r="B788" s="95"/>
      <c r="C788" s="55" t="s">
        <v>208</v>
      </c>
      <c r="D788" s="55"/>
    </row>
    <row r="789" spans="1:5">
      <c r="A789" s="95"/>
      <c r="B789" s="95"/>
      <c r="C789" s="55" t="s">
        <v>209</v>
      </c>
      <c r="D789" s="55"/>
    </row>
    <row r="790" spans="1:5">
      <c r="A790" s="95"/>
      <c r="B790" s="95"/>
      <c r="C790" s="55" t="s">
        <v>210</v>
      </c>
      <c r="D790" s="55"/>
      <c r="E790" t="s">
        <v>175</v>
      </c>
    </row>
    <row r="791" spans="1:5">
      <c r="A791" s="95"/>
      <c r="B791" s="95"/>
      <c r="C791" s="55" t="s">
        <v>211</v>
      </c>
      <c r="D791" s="55"/>
    </row>
    <row r="792" spans="1:5">
      <c r="A792" s="95"/>
      <c r="B792" s="95"/>
      <c r="C792" s="55" t="s">
        <v>212</v>
      </c>
      <c r="D792" s="55"/>
    </row>
    <row r="793" spans="1:5">
      <c r="A793" s="95"/>
      <c r="B793" s="95"/>
      <c r="C793" s="55" t="s">
        <v>213</v>
      </c>
      <c r="D793" s="55"/>
    </row>
    <row r="794" spans="1:5">
      <c r="A794" s="95"/>
      <c r="B794" s="95"/>
      <c r="C794" s="55" t="s">
        <v>899</v>
      </c>
      <c r="D794" s="55"/>
    </row>
    <row r="795" spans="1:5">
      <c r="A795" s="95"/>
      <c r="B795" s="95"/>
      <c r="C795" s="55" t="s">
        <v>214</v>
      </c>
      <c r="D795" s="55"/>
    </row>
    <row r="796" spans="1:5">
      <c r="A796" s="95"/>
      <c r="B796" s="95"/>
      <c r="C796" s="55" t="s">
        <v>215</v>
      </c>
      <c r="D796" s="55"/>
    </row>
    <row r="797" spans="1:5">
      <c r="A797" s="95"/>
      <c r="B797" s="95"/>
      <c r="C797" s="55" t="s">
        <v>216</v>
      </c>
      <c r="D797" s="55"/>
    </row>
    <row r="798" spans="1:5">
      <c r="A798" s="95"/>
      <c r="B798" s="95"/>
      <c r="C798" s="55" t="s">
        <v>217</v>
      </c>
      <c r="D798" s="55"/>
    </row>
    <row r="799" spans="1:5">
      <c r="A799" s="95"/>
      <c r="B799" s="95"/>
      <c r="C799" s="55" t="s">
        <v>218</v>
      </c>
      <c r="D799" s="55"/>
    </row>
    <row r="800" spans="1:5">
      <c r="A800" s="95"/>
      <c r="B800" s="95"/>
      <c r="C800" s="55" t="s">
        <v>219</v>
      </c>
      <c r="D800" s="55"/>
    </row>
    <row r="801" spans="1:5">
      <c r="A801" s="95"/>
      <c r="B801" s="95"/>
      <c r="C801" s="55" t="s">
        <v>220</v>
      </c>
      <c r="D801" s="55"/>
    </row>
    <row r="802" spans="1:5">
      <c r="A802" s="95"/>
      <c r="B802" s="95"/>
      <c r="C802" s="55" t="s">
        <v>221</v>
      </c>
      <c r="D802" s="55"/>
    </row>
    <row r="803" spans="1:5">
      <c r="A803" s="95"/>
      <c r="B803" s="95"/>
      <c r="C803" s="55" t="s">
        <v>222</v>
      </c>
      <c r="D803" s="55"/>
    </row>
    <row r="804" spans="1:5">
      <c r="A804" s="95"/>
      <c r="B804" s="95"/>
      <c r="C804" s="55" t="s">
        <v>223</v>
      </c>
      <c r="D804" s="55"/>
    </row>
    <row r="805" spans="1:5">
      <c r="A805" s="95"/>
      <c r="B805" s="95"/>
      <c r="C805" s="55" t="s">
        <v>224</v>
      </c>
      <c r="D805" s="55"/>
    </row>
    <row r="806" spans="1:5">
      <c r="A806" s="95"/>
      <c r="B806" s="95"/>
      <c r="C806" s="55" t="s">
        <v>225</v>
      </c>
      <c r="D806" s="55"/>
    </row>
    <row r="807" spans="1:5">
      <c r="A807" s="95"/>
      <c r="B807" s="95"/>
      <c r="C807" s="55" t="s">
        <v>226</v>
      </c>
      <c r="D807" s="55"/>
    </row>
    <row r="808" spans="1:5">
      <c r="A808" s="95"/>
      <c r="B808" s="95"/>
      <c r="C808" s="55" t="s">
        <v>228</v>
      </c>
      <c r="D808" s="55"/>
    </row>
    <row r="809" spans="1:5">
      <c r="A809" s="95"/>
      <c r="B809" s="95"/>
      <c r="C809" s="55" t="s">
        <v>227</v>
      </c>
      <c r="D809" s="55"/>
      <c r="E809" t="s">
        <v>175</v>
      </c>
    </row>
    <row r="810" spans="1:5">
      <c r="A810" s="95"/>
      <c r="B810" s="95"/>
      <c r="C810" s="55" t="s">
        <v>229</v>
      </c>
      <c r="D810" s="55"/>
    </row>
    <row r="811" spans="1:5">
      <c r="A811" s="95"/>
      <c r="B811" s="95"/>
      <c r="C811" s="55" t="s">
        <v>230</v>
      </c>
      <c r="D811" s="55"/>
    </row>
    <row r="812" spans="1:5">
      <c r="A812" s="95"/>
      <c r="B812" s="95"/>
      <c r="C812" s="55" t="s">
        <v>231</v>
      </c>
      <c r="D812" s="55"/>
    </row>
    <row r="813" spans="1:5">
      <c r="A813" s="95"/>
      <c r="B813" s="95"/>
      <c r="C813" s="55" t="s">
        <v>232</v>
      </c>
      <c r="D813" s="55"/>
    </row>
    <row r="814" spans="1:5">
      <c r="A814" s="95"/>
      <c r="B814" s="95"/>
      <c r="C814" s="55" t="s">
        <v>233</v>
      </c>
      <c r="D814" s="55"/>
    </row>
    <row r="815" spans="1:5">
      <c r="A815" s="95"/>
      <c r="B815" s="95"/>
      <c r="C815" s="55" t="s">
        <v>234</v>
      </c>
      <c r="D815" s="55"/>
    </row>
    <row r="816" spans="1:5">
      <c r="A816" s="95"/>
      <c r="B816" s="95"/>
      <c r="C816" s="55" t="s">
        <v>235</v>
      </c>
      <c r="D816" s="55"/>
    </row>
    <row r="817" spans="1:4">
      <c r="A817" s="95"/>
      <c r="B817" s="95"/>
      <c r="C817" s="55" t="s">
        <v>236</v>
      </c>
      <c r="D817" s="55"/>
    </row>
    <row r="818" spans="1:4">
      <c r="A818" s="95"/>
      <c r="B818" s="95"/>
      <c r="C818" s="55" t="s">
        <v>237</v>
      </c>
      <c r="D818" s="55"/>
    </row>
    <row r="819" spans="1:4">
      <c r="A819" s="95"/>
      <c r="B819" s="95"/>
      <c r="C819" s="55" t="s">
        <v>238</v>
      </c>
      <c r="D819" s="55"/>
    </row>
    <row r="820" spans="1:4">
      <c r="A820" s="95"/>
      <c r="B820" s="95"/>
      <c r="C820" s="55" t="s">
        <v>239</v>
      </c>
      <c r="D820" s="55"/>
    </row>
    <row r="821" spans="1:4">
      <c r="A821" s="95"/>
      <c r="B821" s="95"/>
      <c r="C821" s="55" t="s">
        <v>240</v>
      </c>
      <c r="D821" s="55"/>
    </row>
    <row r="822" spans="1:4">
      <c r="A822" s="95"/>
      <c r="B822" s="95"/>
      <c r="C822" s="55" t="s">
        <v>241</v>
      </c>
      <c r="D822" s="55"/>
    </row>
    <row r="823" spans="1:4">
      <c r="A823" s="95"/>
      <c r="B823" s="95"/>
      <c r="C823" s="55" t="s">
        <v>242</v>
      </c>
      <c r="D823" s="55"/>
    </row>
    <row r="824" spans="1:4">
      <c r="A824" s="95"/>
      <c r="B824" s="95"/>
      <c r="C824" s="55" t="s">
        <v>243</v>
      </c>
      <c r="D824" s="55"/>
    </row>
    <row r="825" spans="1:4">
      <c r="A825" s="95"/>
      <c r="B825" s="95"/>
      <c r="C825" s="55" t="s">
        <v>244</v>
      </c>
      <c r="D825" s="55"/>
    </row>
    <row r="826" spans="1:4">
      <c r="A826" s="95"/>
      <c r="B826" s="95"/>
      <c r="C826" s="55" t="s">
        <v>245</v>
      </c>
      <c r="D826" s="55"/>
    </row>
    <row r="827" spans="1:4">
      <c r="A827" s="95"/>
      <c r="B827" s="95"/>
      <c r="C827" s="55" t="s">
        <v>246</v>
      </c>
      <c r="D827" s="55"/>
    </row>
    <row r="828" spans="1:4">
      <c r="A828" s="95"/>
      <c r="B828" s="95"/>
      <c r="C828" s="55" t="s">
        <v>247</v>
      </c>
      <c r="D828" s="55"/>
    </row>
    <row r="829" spans="1:4">
      <c r="A829" s="95"/>
      <c r="B829" s="95"/>
      <c r="C829" s="55" t="s">
        <v>248</v>
      </c>
      <c r="D829" s="55"/>
    </row>
    <row r="830" spans="1:4">
      <c r="A830" s="95"/>
      <c r="B830" s="95"/>
      <c r="C830" s="55" t="s">
        <v>249</v>
      </c>
      <c r="D830" s="55"/>
    </row>
    <row r="831" spans="1:4">
      <c r="A831" s="95"/>
      <c r="B831" s="95"/>
      <c r="C831" s="55" t="s">
        <v>900</v>
      </c>
      <c r="D831" s="126" t="s">
        <v>901</v>
      </c>
    </row>
    <row r="832" spans="1:4">
      <c r="A832" s="95"/>
      <c r="B832" s="95"/>
      <c r="C832" s="55" t="s">
        <v>902</v>
      </c>
      <c r="D832" s="126" t="s">
        <v>261</v>
      </c>
    </row>
    <row r="833" spans="1:4">
      <c r="A833" s="95"/>
      <c r="B833" s="95"/>
      <c r="C833" s="55" t="s">
        <v>903</v>
      </c>
      <c r="D833" s="126" t="s">
        <v>261</v>
      </c>
    </row>
    <row r="834" spans="1:4" ht="15">
      <c r="A834" s="95"/>
      <c r="B834" s="95"/>
      <c r="C834" s="55" t="s">
        <v>904</v>
      </c>
      <c r="D834" s="124"/>
    </row>
    <row r="835" spans="1:4">
      <c r="A835" s="95"/>
      <c r="B835" s="95"/>
      <c r="C835" s="55" t="s">
        <v>257</v>
      </c>
      <c r="D835" s="55"/>
    </row>
    <row r="836" spans="1:4">
      <c r="A836" s="95"/>
      <c r="B836" s="95"/>
      <c r="C836" s="55" t="s">
        <v>252</v>
      </c>
      <c r="D836" s="55"/>
    </row>
    <row r="837" spans="1:4">
      <c r="A837" s="95"/>
      <c r="B837" s="95"/>
      <c r="C837" s="55" t="s">
        <v>253</v>
      </c>
      <c r="D837" s="55"/>
    </row>
    <row r="838" spans="1:4">
      <c r="A838" s="95"/>
      <c r="B838" s="95"/>
      <c r="C838" s="55" t="s">
        <v>250</v>
      </c>
      <c r="D838" s="55"/>
    </row>
    <row r="839" spans="1:4">
      <c r="A839" s="95"/>
      <c r="B839" s="95"/>
      <c r="C839" s="55" t="s">
        <v>254</v>
      </c>
      <c r="D839" s="55"/>
    </row>
    <row r="840" spans="1:4">
      <c r="A840" s="95"/>
      <c r="B840" s="95"/>
      <c r="C840" s="55" t="s">
        <v>251</v>
      </c>
      <c r="D840" s="55"/>
    </row>
    <row r="841" spans="1:4">
      <c r="A841" s="95"/>
      <c r="B841" s="95"/>
      <c r="C841" s="55" t="s">
        <v>255</v>
      </c>
      <c r="D841" s="55"/>
    </row>
    <row r="842" spans="1:4">
      <c r="A842" s="95"/>
      <c r="B842" s="95"/>
      <c r="C842" s="55" t="s">
        <v>905</v>
      </c>
      <c r="D842" s="55"/>
    </row>
    <row r="843" spans="1:4">
      <c r="A843" s="95"/>
      <c r="B843" s="95"/>
      <c r="C843" s="55" t="s">
        <v>906</v>
      </c>
      <c r="D843" s="55"/>
    </row>
    <row r="844" spans="1:4">
      <c r="A844" s="95"/>
      <c r="B844" s="95"/>
      <c r="C844" s="55" t="s">
        <v>907</v>
      </c>
      <c r="D844" s="55"/>
    </row>
    <row r="845" spans="1:4">
      <c r="A845" s="95"/>
      <c r="B845" s="95"/>
      <c r="C845" s="55" t="s">
        <v>908</v>
      </c>
      <c r="D845" s="55"/>
    </row>
    <row r="846" spans="1:4">
      <c r="A846" s="95"/>
      <c r="B846" s="95"/>
      <c r="C846" s="55" t="s">
        <v>909</v>
      </c>
      <c r="D846" s="55"/>
    </row>
    <row r="847" spans="1:4">
      <c r="A847" s="95"/>
      <c r="B847" s="95"/>
      <c r="C847" s="55" t="s">
        <v>910</v>
      </c>
      <c r="D847" s="55"/>
    </row>
    <row r="848" spans="1:4">
      <c r="A848" s="95"/>
      <c r="B848" s="95"/>
      <c r="C848" s="55" t="s">
        <v>911</v>
      </c>
      <c r="D848" s="55"/>
    </row>
    <row r="849" spans="1:4">
      <c r="A849" s="95"/>
      <c r="B849" s="95"/>
      <c r="C849" s="55" t="s">
        <v>912</v>
      </c>
      <c r="D849" s="55"/>
    </row>
    <row r="850" spans="1:4">
      <c r="A850" s="95"/>
      <c r="B850" s="95"/>
      <c r="C850" s="55" t="s">
        <v>274</v>
      </c>
      <c r="D850" s="55"/>
    </row>
    <row r="851" spans="1:4">
      <c r="A851" s="68" t="s">
        <v>913</v>
      </c>
      <c r="B851" s="68"/>
      <c r="C851" s="57" t="s">
        <v>300</v>
      </c>
      <c r="D851" s="57"/>
    </row>
    <row r="852" spans="1:4">
      <c r="A852" s="69"/>
      <c r="B852" s="69"/>
      <c r="C852" s="57" t="s">
        <v>98</v>
      </c>
      <c r="D852" s="57"/>
    </row>
    <row r="853" spans="1:4">
      <c r="A853" s="95" t="s">
        <v>914</v>
      </c>
      <c r="B853" s="95" t="s">
        <v>5</v>
      </c>
      <c r="C853" s="55" t="s">
        <v>915</v>
      </c>
      <c r="D853" s="55"/>
    </row>
    <row r="854" spans="1:4">
      <c r="A854" s="95"/>
      <c r="B854" s="95"/>
      <c r="C854" s="55" t="s">
        <v>916</v>
      </c>
      <c r="D854" s="55"/>
    </row>
    <row r="855" spans="1:4">
      <c r="A855" s="95"/>
      <c r="B855" s="95"/>
      <c r="C855" s="55" t="s">
        <v>917</v>
      </c>
      <c r="D855" s="55"/>
    </row>
    <row r="856" spans="1:4">
      <c r="A856" s="95"/>
      <c r="B856" s="95"/>
      <c r="C856" s="55" t="s">
        <v>918</v>
      </c>
      <c r="D856" s="55"/>
    </row>
    <row r="857" spans="1:4">
      <c r="A857" s="95"/>
      <c r="B857" s="95"/>
      <c r="C857" s="55" t="s">
        <v>919</v>
      </c>
      <c r="D857" s="55"/>
    </row>
    <row r="858" spans="1:4">
      <c r="A858" s="95"/>
      <c r="B858" s="95"/>
      <c r="C858" s="55" t="s">
        <v>920</v>
      </c>
      <c r="D858" s="55"/>
    </row>
    <row r="859" spans="1:4">
      <c r="A859" s="95"/>
      <c r="B859" s="95"/>
      <c r="C859" s="55" t="s">
        <v>921</v>
      </c>
      <c r="D859" s="55"/>
    </row>
    <row r="860" spans="1:4">
      <c r="A860" s="95"/>
      <c r="B860" s="95"/>
      <c r="C860" s="55" t="s">
        <v>922</v>
      </c>
      <c r="D860" s="55"/>
    </row>
    <row r="861" spans="1:4">
      <c r="A861" s="95"/>
      <c r="B861" s="95"/>
      <c r="C861" s="55" t="s">
        <v>923</v>
      </c>
      <c r="D861" s="55"/>
    </row>
    <row r="862" spans="1:4">
      <c r="A862" s="68" t="s">
        <v>924</v>
      </c>
      <c r="B862" s="68" t="s">
        <v>5</v>
      </c>
      <c r="C862" s="57" t="s">
        <v>44</v>
      </c>
      <c r="D862" s="57"/>
    </row>
    <row r="863" spans="1:4">
      <c r="A863" s="69"/>
      <c r="B863" s="69"/>
      <c r="C863" s="57" t="s">
        <v>925</v>
      </c>
      <c r="D863" s="57"/>
    </row>
    <row r="864" spans="1:4">
      <c r="A864" s="69"/>
      <c r="B864" s="69"/>
      <c r="C864" s="57" t="s">
        <v>52</v>
      </c>
      <c r="D864" s="57"/>
    </row>
    <row r="865" spans="1:4">
      <c r="A865" s="69"/>
      <c r="B865" s="69"/>
      <c r="C865" s="57" t="s">
        <v>926</v>
      </c>
      <c r="D865" s="57"/>
    </row>
    <row r="866" spans="1:4">
      <c r="A866" s="69"/>
      <c r="B866" s="69"/>
      <c r="C866" s="57" t="s">
        <v>927</v>
      </c>
      <c r="D866" s="57"/>
    </row>
    <row r="867" spans="1:4">
      <c r="A867" s="69"/>
      <c r="B867" s="69"/>
      <c r="C867" s="57" t="s">
        <v>928</v>
      </c>
      <c r="D867" s="57"/>
    </row>
    <row r="868" spans="1:4">
      <c r="A868" s="69"/>
      <c r="B868" s="69"/>
      <c r="C868" s="57" t="s">
        <v>30</v>
      </c>
      <c r="D868" s="57"/>
    </row>
    <row r="869" spans="1:4">
      <c r="A869" s="69"/>
      <c r="B869" s="69"/>
      <c r="C869" s="57" t="s">
        <v>929</v>
      </c>
      <c r="D869" s="57"/>
    </row>
    <row r="870" spans="1:4">
      <c r="A870" s="95" t="s">
        <v>930</v>
      </c>
      <c r="B870" s="95" t="s">
        <v>5</v>
      </c>
      <c r="C870" s="55" t="s">
        <v>44</v>
      </c>
      <c r="D870" s="55"/>
    </row>
    <row r="871" spans="1:4">
      <c r="A871" s="95"/>
      <c r="B871" s="95"/>
      <c r="C871" s="55" t="s">
        <v>52</v>
      </c>
      <c r="D871" s="55"/>
    </row>
    <row r="872" spans="1:4">
      <c r="A872" s="95"/>
      <c r="B872" s="95"/>
      <c r="C872" s="55" t="s">
        <v>927</v>
      </c>
      <c r="D872" s="55"/>
    </row>
    <row r="873" spans="1:4">
      <c r="A873" s="95"/>
      <c r="B873" s="95"/>
      <c r="C873" s="55" t="s">
        <v>274</v>
      </c>
      <c r="D873" s="55"/>
    </row>
    <row r="874" spans="1:4">
      <c r="A874" s="68" t="s">
        <v>931</v>
      </c>
      <c r="B874" s="68" t="s">
        <v>5</v>
      </c>
      <c r="C874" s="57" t="s">
        <v>932</v>
      </c>
      <c r="D874" s="57"/>
    </row>
    <row r="875" spans="1:4">
      <c r="A875" s="69"/>
      <c r="B875" s="69"/>
      <c r="C875" s="57" t="s">
        <v>718</v>
      </c>
      <c r="D875" s="57"/>
    </row>
    <row r="876" spans="1:4">
      <c r="A876" s="69"/>
      <c r="B876" s="69"/>
      <c r="C876" s="57" t="s">
        <v>719</v>
      </c>
      <c r="D876" s="57"/>
    </row>
    <row r="877" spans="1:4">
      <c r="A877" s="69"/>
      <c r="B877" s="69"/>
      <c r="C877" s="57" t="s">
        <v>720</v>
      </c>
      <c r="D877" s="57"/>
    </row>
    <row r="878" spans="1:4">
      <c r="A878" s="69"/>
      <c r="B878" s="69"/>
      <c r="C878" s="57" t="s">
        <v>933</v>
      </c>
      <c r="D878" s="57"/>
    </row>
    <row r="879" spans="1:4">
      <c r="A879" s="69"/>
      <c r="B879" s="69"/>
      <c r="C879" s="57" t="s">
        <v>934</v>
      </c>
      <c r="D879" s="57"/>
    </row>
    <row r="880" spans="1:4">
      <c r="A880" s="69"/>
      <c r="B880" s="69"/>
      <c r="C880" s="57" t="s">
        <v>935</v>
      </c>
      <c r="D880" s="57"/>
    </row>
    <row r="881" spans="1:5">
      <c r="A881" s="69"/>
      <c r="B881" s="69"/>
      <c r="C881" s="57" t="s">
        <v>936</v>
      </c>
      <c r="D881" s="57"/>
    </row>
    <row r="882" spans="1:5">
      <c r="A882" s="69"/>
      <c r="B882" s="69"/>
      <c r="C882" s="57" t="s">
        <v>937</v>
      </c>
      <c r="D882" s="57" t="s">
        <v>937</v>
      </c>
      <c r="E882" t="s">
        <v>175</v>
      </c>
    </row>
    <row r="883" spans="1:5">
      <c r="A883" s="70"/>
      <c r="B883" s="70"/>
      <c r="C883" s="57" t="s">
        <v>274</v>
      </c>
      <c r="D883" s="57"/>
    </row>
    <row r="884" spans="1:5">
      <c r="A884" s="84" t="s">
        <v>938</v>
      </c>
      <c r="B884" s="84" t="s">
        <v>5</v>
      </c>
      <c r="C884" s="55" t="s">
        <v>895</v>
      </c>
      <c r="D884" s="55"/>
    </row>
    <row r="885" spans="1:5">
      <c r="A885" s="85"/>
      <c r="B885" s="85"/>
      <c r="C885" s="55" t="s">
        <v>939</v>
      </c>
      <c r="D885" s="55"/>
    </row>
    <row r="886" spans="1:5">
      <c r="A886" s="85"/>
      <c r="B886" s="85"/>
      <c r="C886" s="55" t="s">
        <v>940</v>
      </c>
      <c r="D886" s="55"/>
    </row>
    <row r="887" spans="1:5">
      <c r="A887" s="85"/>
      <c r="B887" s="85"/>
      <c r="C887" s="55" t="s">
        <v>941</v>
      </c>
      <c r="D887" s="55"/>
    </row>
    <row r="888" spans="1:5">
      <c r="A888" s="85"/>
      <c r="B888" s="85"/>
      <c r="C888" s="55" t="s">
        <v>942</v>
      </c>
      <c r="D888" s="55"/>
    </row>
    <row r="889" spans="1:5">
      <c r="A889" s="85"/>
      <c r="B889" s="85"/>
      <c r="C889" s="55" t="s">
        <v>943</v>
      </c>
      <c r="D889" s="55" t="s">
        <v>944</v>
      </c>
    </row>
    <row r="890" spans="1:5">
      <c r="A890" s="85"/>
      <c r="B890" s="85"/>
      <c r="C890" s="55" t="s">
        <v>945</v>
      </c>
      <c r="D890" s="55"/>
    </row>
    <row r="891" spans="1:5">
      <c r="A891" s="68" t="s">
        <v>434</v>
      </c>
      <c r="B891" s="68" t="s">
        <v>5</v>
      </c>
      <c r="C891" s="57" t="s">
        <v>946</v>
      </c>
      <c r="D891" s="57"/>
    </row>
    <row r="892" spans="1:5">
      <c r="A892" s="69"/>
      <c r="B892" s="69"/>
      <c r="C892" s="57" t="s">
        <v>947</v>
      </c>
      <c r="D892" s="57"/>
    </row>
    <row r="893" spans="1:5">
      <c r="A893" s="69"/>
      <c r="B893" s="69"/>
      <c r="C893" s="57" t="s">
        <v>948</v>
      </c>
      <c r="D893" s="57"/>
    </row>
    <row r="894" spans="1:5">
      <c r="A894" s="69"/>
      <c r="B894" s="69"/>
      <c r="C894" s="57" t="s">
        <v>949</v>
      </c>
      <c r="D894" s="57"/>
    </row>
    <row r="895" spans="1:5">
      <c r="A895" s="69"/>
      <c r="B895" s="69"/>
      <c r="C895" s="57" t="s">
        <v>950</v>
      </c>
      <c r="D895" s="57"/>
    </row>
    <row r="896" spans="1:5">
      <c r="A896" s="69"/>
      <c r="B896" s="69"/>
      <c r="C896" s="57" t="s">
        <v>274</v>
      </c>
      <c r="D896" s="57"/>
    </row>
    <row r="897" spans="1:4">
      <c r="A897" s="84" t="s">
        <v>951</v>
      </c>
      <c r="B897" s="84" t="s">
        <v>5</v>
      </c>
      <c r="C897" s="55" t="s">
        <v>952</v>
      </c>
      <c r="D897" s="55"/>
    </row>
    <row r="898" spans="1:4">
      <c r="A898" s="85"/>
      <c r="B898" s="85"/>
      <c r="C898" s="55" t="s">
        <v>953</v>
      </c>
      <c r="D898" s="55"/>
    </row>
    <row r="899" spans="1:4">
      <c r="A899" s="85"/>
      <c r="B899" s="85"/>
      <c r="C899" s="55" t="s">
        <v>895</v>
      </c>
      <c r="D899" s="55"/>
    </row>
    <row r="900" spans="1:4">
      <c r="A900" s="85"/>
      <c r="B900" s="85"/>
      <c r="C900" s="55" t="s">
        <v>274</v>
      </c>
      <c r="D900" s="55"/>
    </row>
    <row r="901" spans="1:4">
      <c r="A901" s="68" t="s">
        <v>954</v>
      </c>
      <c r="B901" s="68" t="s">
        <v>5</v>
      </c>
      <c r="C901" s="57" t="s">
        <v>955</v>
      </c>
      <c r="D901" s="57"/>
    </row>
    <row r="902" spans="1:4">
      <c r="A902" s="69"/>
      <c r="B902" s="69"/>
      <c r="C902" s="57" t="s">
        <v>956</v>
      </c>
      <c r="D902" s="57"/>
    </row>
    <row r="903" spans="1:4">
      <c r="A903" s="69"/>
      <c r="B903" s="69"/>
      <c r="C903" s="57" t="s">
        <v>709</v>
      </c>
      <c r="D903" s="57"/>
    </row>
    <row r="904" spans="1:4">
      <c r="A904" s="69"/>
      <c r="B904" s="69"/>
      <c r="C904" s="57" t="s">
        <v>957</v>
      </c>
      <c r="D904" s="57"/>
    </row>
    <row r="905" spans="1:4">
      <c r="A905" s="69"/>
      <c r="B905" s="69"/>
      <c r="C905" s="57" t="s">
        <v>958</v>
      </c>
      <c r="D905" s="57"/>
    </row>
    <row r="906" spans="1:4">
      <c r="A906" s="94" t="s">
        <v>959</v>
      </c>
      <c r="B906" s="94" t="s">
        <v>5</v>
      </c>
      <c r="C906" s="60" t="s">
        <v>960</v>
      </c>
      <c r="D906" s="60"/>
    </row>
    <row r="907" spans="1:4">
      <c r="A907" s="95"/>
      <c r="B907" s="95"/>
      <c r="C907" s="60" t="s">
        <v>961</v>
      </c>
      <c r="D907" s="60"/>
    </row>
    <row r="908" spans="1:4">
      <c r="A908" s="95"/>
      <c r="B908" s="95"/>
      <c r="C908" s="55" t="s">
        <v>962</v>
      </c>
      <c r="D908" s="55"/>
    </row>
    <row r="909" spans="1:4">
      <c r="A909" s="95"/>
      <c r="B909" s="95"/>
      <c r="C909" s="55" t="s">
        <v>963</v>
      </c>
      <c r="D909" s="55"/>
    </row>
    <row r="910" spans="1:4">
      <c r="A910" s="95"/>
      <c r="B910" s="95"/>
      <c r="C910" s="55" t="s">
        <v>964</v>
      </c>
      <c r="D910" s="55"/>
    </row>
    <row r="911" spans="1:4">
      <c r="A911" s="95"/>
      <c r="B911" s="95"/>
      <c r="C911" s="55" t="s">
        <v>965</v>
      </c>
      <c r="D911" s="55"/>
    </row>
    <row r="912" spans="1:4">
      <c r="A912" s="90" t="s">
        <v>966</v>
      </c>
      <c r="B912" s="90" t="s">
        <v>5</v>
      </c>
      <c r="C912" s="62" t="s">
        <v>44</v>
      </c>
      <c r="D912" s="62"/>
    </row>
    <row r="913" spans="1:5">
      <c r="A913" s="72"/>
      <c r="B913" s="72"/>
      <c r="C913" s="62" t="s">
        <v>925</v>
      </c>
      <c r="D913" s="62"/>
    </row>
    <row r="914" spans="1:5">
      <c r="A914" s="72"/>
      <c r="B914" s="72"/>
      <c r="C914" s="57" t="s">
        <v>52</v>
      </c>
      <c r="D914" s="57"/>
    </row>
    <row r="915" spans="1:5">
      <c r="A915" s="72"/>
      <c r="B915" s="72"/>
      <c r="C915" s="57" t="s">
        <v>926</v>
      </c>
      <c r="D915" s="57"/>
    </row>
    <row r="916" spans="1:5">
      <c r="A916" s="72"/>
      <c r="B916" s="72"/>
      <c r="C916" s="57" t="s">
        <v>927</v>
      </c>
      <c r="D916" s="57"/>
    </row>
    <row r="917" spans="1:5">
      <c r="A917" s="72"/>
      <c r="B917" s="72"/>
      <c r="C917" s="57" t="s">
        <v>928</v>
      </c>
      <c r="D917" s="57"/>
    </row>
    <row r="918" spans="1:5">
      <c r="A918" s="72"/>
      <c r="B918" s="72"/>
      <c r="C918" s="62" t="s">
        <v>30</v>
      </c>
      <c r="D918" s="62"/>
    </row>
    <row r="919" spans="1:5">
      <c r="A919" s="72"/>
      <c r="B919" s="72"/>
      <c r="C919" s="62" t="s">
        <v>929</v>
      </c>
      <c r="D919" s="62"/>
    </row>
    <row r="920" spans="1:5" ht="15">
      <c r="A920" s="94" t="s">
        <v>967</v>
      </c>
      <c r="B920" s="94" t="s">
        <v>5</v>
      </c>
      <c r="C920" s="60" t="s">
        <v>968</v>
      </c>
      <c r="D920" s="60"/>
      <c r="E920" s="61"/>
    </row>
    <row r="921" spans="1:5" ht="15">
      <c r="A921" s="95"/>
      <c r="B921" s="95"/>
      <c r="C921" s="60" t="s">
        <v>969</v>
      </c>
      <c r="D921" s="60"/>
      <c r="E921" s="61"/>
    </row>
    <row r="922" spans="1:5" ht="15">
      <c r="A922" s="95"/>
      <c r="B922" s="95"/>
      <c r="C922" s="55" t="s">
        <v>970</v>
      </c>
      <c r="D922" s="55"/>
      <c r="E922" s="61"/>
    </row>
    <row r="923" spans="1:5" ht="15">
      <c r="A923" s="95"/>
      <c r="B923" s="95"/>
      <c r="C923" s="55" t="s">
        <v>971</v>
      </c>
      <c r="D923" s="55"/>
      <c r="E923" s="61"/>
    </row>
    <row r="924" spans="1:5" ht="15">
      <c r="A924" s="95"/>
      <c r="B924" s="95"/>
      <c r="C924" s="55" t="s">
        <v>972</v>
      </c>
      <c r="D924" s="55"/>
      <c r="E924" s="61"/>
    </row>
    <row r="925" spans="1:5">
      <c r="A925" s="95"/>
      <c r="B925" s="95"/>
      <c r="C925" s="55" t="s">
        <v>274</v>
      </c>
      <c r="D925" s="55"/>
    </row>
    <row r="926" spans="1:5">
      <c r="A926" s="90" t="s">
        <v>973</v>
      </c>
      <c r="B926" s="90" t="s">
        <v>5</v>
      </c>
      <c r="C926" s="57" t="s">
        <v>974</v>
      </c>
      <c r="D926" s="57"/>
    </row>
    <row r="927" spans="1:5">
      <c r="A927" s="72"/>
      <c r="B927" s="72"/>
      <c r="C927" s="57" t="s">
        <v>975</v>
      </c>
      <c r="D927" s="57"/>
    </row>
    <row r="928" spans="1:5">
      <c r="A928" s="72"/>
      <c r="B928" s="72"/>
      <c r="C928" s="57" t="s">
        <v>976</v>
      </c>
      <c r="D928" s="57"/>
    </row>
    <row r="929" spans="1:5">
      <c r="A929" s="91" t="s">
        <v>977</v>
      </c>
      <c r="B929" s="91" t="s">
        <v>5</v>
      </c>
      <c r="C929" s="60" t="s">
        <v>978</v>
      </c>
      <c r="D929" s="60"/>
    </row>
    <row r="930" spans="1:5">
      <c r="A930" s="92"/>
      <c r="B930" s="92"/>
      <c r="C930" s="60" t="s">
        <v>718</v>
      </c>
      <c r="D930" s="60"/>
    </row>
    <row r="931" spans="1:5">
      <c r="A931" s="92"/>
      <c r="B931" s="92"/>
      <c r="C931" s="55" t="s">
        <v>932</v>
      </c>
      <c r="D931" s="55"/>
    </row>
    <row r="932" spans="1:5">
      <c r="A932" s="92"/>
      <c r="B932" s="92"/>
      <c r="C932" s="55" t="s">
        <v>719</v>
      </c>
      <c r="D932" s="55"/>
    </row>
    <row r="933" spans="1:5">
      <c r="A933" s="92"/>
      <c r="B933" s="92"/>
      <c r="C933" s="55" t="s">
        <v>274</v>
      </c>
      <c r="D933" s="55"/>
    </row>
    <row r="934" spans="1:5">
      <c r="A934" s="98" t="s">
        <v>979</v>
      </c>
      <c r="B934" s="98" t="s">
        <v>5</v>
      </c>
      <c r="C934" s="62" t="s">
        <v>932</v>
      </c>
      <c r="D934" s="62"/>
    </row>
    <row r="935" spans="1:5">
      <c r="A935" s="99"/>
      <c r="B935" s="99"/>
      <c r="C935" s="62" t="s">
        <v>718</v>
      </c>
      <c r="D935" s="62"/>
    </row>
    <row r="936" spans="1:5">
      <c r="A936" s="99"/>
      <c r="B936" s="99"/>
      <c r="C936" s="57" t="s">
        <v>719</v>
      </c>
      <c r="D936" s="57"/>
    </row>
    <row r="937" spans="1:5">
      <c r="A937" s="99"/>
      <c r="B937" s="99"/>
      <c r="C937" s="57" t="s">
        <v>720</v>
      </c>
      <c r="D937" s="57"/>
    </row>
    <row r="938" spans="1:5">
      <c r="A938" s="99"/>
      <c r="B938" s="99"/>
      <c r="C938" s="57" t="s">
        <v>980</v>
      </c>
      <c r="D938" s="57"/>
    </row>
    <row r="939" spans="1:5">
      <c r="A939" s="99"/>
      <c r="B939" s="99"/>
      <c r="C939" s="62" t="s">
        <v>980</v>
      </c>
      <c r="D939" s="62"/>
    </row>
    <row r="940" spans="1:5">
      <c r="A940" s="99"/>
      <c r="B940" s="99"/>
      <c r="C940" s="62" t="s">
        <v>934</v>
      </c>
      <c r="D940" s="62"/>
    </row>
    <row r="941" spans="1:5">
      <c r="A941" s="99"/>
      <c r="B941" s="99"/>
      <c r="C941" s="57" t="s">
        <v>935</v>
      </c>
      <c r="D941" s="57"/>
    </row>
    <row r="942" spans="1:5">
      <c r="A942" s="99"/>
      <c r="B942" s="99"/>
      <c r="C942" s="62" t="s">
        <v>936</v>
      </c>
      <c r="D942" s="62"/>
    </row>
    <row r="943" spans="1:5">
      <c r="A943" s="99"/>
      <c r="B943" s="99"/>
      <c r="C943" s="62" t="s">
        <v>978</v>
      </c>
      <c r="D943" s="62"/>
    </row>
    <row r="944" spans="1:5">
      <c r="A944" s="99"/>
      <c r="B944" s="99"/>
      <c r="C944" s="57" t="s">
        <v>981</v>
      </c>
      <c r="D944" s="57" t="s">
        <v>981</v>
      </c>
      <c r="E944" t="s">
        <v>175</v>
      </c>
    </row>
    <row r="945" spans="1:4">
      <c r="A945" s="122"/>
      <c r="B945" s="122"/>
      <c r="C945" s="57" t="s">
        <v>274</v>
      </c>
      <c r="D945" s="57"/>
    </row>
    <row r="946" spans="1:4" ht="14.25" customHeight="1">
      <c r="A946" s="91" t="s">
        <v>982</v>
      </c>
      <c r="B946" s="91" t="s">
        <v>5</v>
      </c>
      <c r="C946" s="60" t="s">
        <v>983</v>
      </c>
      <c r="D946" s="60"/>
    </row>
    <row r="947" spans="1:4">
      <c r="A947" s="92"/>
      <c r="B947" s="92"/>
      <c r="C947" s="60" t="s">
        <v>984</v>
      </c>
      <c r="D947" s="60"/>
    </row>
    <row r="948" spans="1:4">
      <c r="A948" s="92"/>
      <c r="B948" s="92"/>
      <c r="C948" s="55" t="s">
        <v>985</v>
      </c>
      <c r="D948" s="55"/>
    </row>
    <row r="949" spans="1:4">
      <c r="A949" s="92"/>
      <c r="B949" s="92"/>
      <c r="C949" s="55" t="s">
        <v>986</v>
      </c>
      <c r="D949" s="55"/>
    </row>
    <row r="950" spans="1:4">
      <c r="A950" s="92"/>
      <c r="B950" s="92"/>
      <c r="C950" s="55" t="s">
        <v>987</v>
      </c>
      <c r="D950" s="55"/>
    </row>
    <row r="951" spans="1:4">
      <c r="A951" s="92"/>
      <c r="B951" s="92"/>
      <c r="C951" s="60" t="s">
        <v>730</v>
      </c>
      <c r="D951" s="60"/>
    </row>
    <row r="952" spans="1:4">
      <c r="A952" s="92"/>
      <c r="B952" s="92"/>
      <c r="C952" s="60" t="s">
        <v>978</v>
      </c>
      <c r="D952" s="60"/>
    </row>
    <row r="953" spans="1:4">
      <c r="A953" s="92"/>
      <c r="B953" s="92"/>
      <c r="C953" s="55" t="s">
        <v>988</v>
      </c>
      <c r="D953" s="55" t="s">
        <v>989</v>
      </c>
    </row>
    <row r="954" spans="1:4">
      <c r="A954" s="92"/>
      <c r="B954" s="92"/>
      <c r="C954" s="55" t="s">
        <v>943</v>
      </c>
      <c r="D954" s="55" t="s">
        <v>944</v>
      </c>
    </row>
    <row r="955" spans="1:4">
      <c r="A955" s="92"/>
      <c r="B955" s="92"/>
      <c r="C955" s="55" t="s">
        <v>274</v>
      </c>
      <c r="D955" s="55"/>
    </row>
    <row r="956" spans="1:4">
      <c r="A956" s="98" t="s">
        <v>738</v>
      </c>
      <c r="B956" s="98" t="s">
        <v>5</v>
      </c>
      <c r="C956" s="57" t="s">
        <v>990</v>
      </c>
      <c r="D956" s="57"/>
    </row>
    <row r="957" spans="1:4">
      <c r="A957" s="99"/>
      <c r="B957" s="99"/>
      <c r="C957" s="57" t="s">
        <v>991</v>
      </c>
      <c r="D957" s="57"/>
    </row>
    <row r="958" spans="1:4">
      <c r="A958" s="99"/>
      <c r="B958" s="99"/>
      <c r="C958" s="57" t="s">
        <v>992</v>
      </c>
      <c r="D958" s="57"/>
    </row>
    <row r="959" spans="1:4">
      <c r="A959" s="99"/>
      <c r="B959" s="99"/>
      <c r="C959" s="57" t="s">
        <v>993</v>
      </c>
      <c r="D959" s="57"/>
    </row>
    <row r="960" spans="1:4">
      <c r="A960" s="99"/>
      <c r="B960" s="99"/>
      <c r="C960" s="57" t="s">
        <v>994</v>
      </c>
      <c r="D960" s="57"/>
    </row>
    <row r="961" spans="1:5">
      <c r="A961" s="99"/>
      <c r="B961" s="99"/>
      <c r="C961" s="57" t="s">
        <v>995</v>
      </c>
      <c r="D961" s="57"/>
    </row>
    <row r="962" spans="1:5">
      <c r="A962" s="99"/>
      <c r="B962" s="99"/>
      <c r="C962" s="57" t="s">
        <v>996</v>
      </c>
      <c r="D962" s="57"/>
    </row>
    <row r="963" spans="1:5">
      <c r="A963" s="99"/>
      <c r="B963" s="99"/>
      <c r="C963" s="57" t="s">
        <v>819</v>
      </c>
      <c r="D963" s="57"/>
      <c r="E963" t="s">
        <v>175</v>
      </c>
    </row>
    <row r="964" spans="1:5">
      <c r="A964" s="100" t="s">
        <v>997</v>
      </c>
      <c r="B964" s="91" t="s">
        <v>5</v>
      </c>
      <c r="C964" s="55" t="s">
        <v>955</v>
      </c>
      <c r="D964" s="55"/>
    </row>
    <row r="965" spans="1:5">
      <c r="A965" s="101"/>
      <c r="B965" s="92"/>
      <c r="C965" s="55" t="s">
        <v>956</v>
      </c>
      <c r="D965" s="55"/>
    </row>
    <row r="966" spans="1:5">
      <c r="A966" s="101"/>
      <c r="B966" s="92"/>
      <c r="C966" s="55" t="s">
        <v>709</v>
      </c>
      <c r="D966" s="55"/>
    </row>
    <row r="967" spans="1:5">
      <c r="A967" s="101"/>
      <c r="B967" s="92"/>
      <c r="C967" s="55" t="s">
        <v>957</v>
      </c>
      <c r="D967" s="55"/>
    </row>
    <row r="968" spans="1:5">
      <c r="A968" s="101"/>
      <c r="B968" s="92"/>
      <c r="C968" s="55" t="s">
        <v>958</v>
      </c>
      <c r="D968" s="55"/>
    </row>
    <row r="969" spans="1:5">
      <c r="A969" s="101"/>
      <c r="B969" s="92"/>
      <c r="C969" s="55" t="s">
        <v>998</v>
      </c>
      <c r="D969" s="55"/>
      <c r="E969" t="s">
        <v>175</v>
      </c>
    </row>
    <row r="970" spans="1:5">
      <c r="A970" s="102" t="s">
        <v>999</v>
      </c>
      <c r="B970" s="98" t="s">
        <v>5</v>
      </c>
      <c r="C970" s="57" t="s">
        <v>1000</v>
      </c>
      <c r="D970" s="57"/>
    </row>
    <row r="971" spans="1:5">
      <c r="A971" s="103"/>
      <c r="B971" s="99"/>
      <c r="C971" s="57" t="s">
        <v>1001</v>
      </c>
      <c r="D971" s="57"/>
    </row>
    <row r="972" spans="1:5">
      <c r="A972" s="103"/>
      <c r="B972" s="99"/>
      <c r="C972" s="57" t="s">
        <v>1002</v>
      </c>
      <c r="D972" s="57"/>
    </row>
    <row r="973" spans="1:5">
      <c r="A973" s="103"/>
      <c r="B973" s="99"/>
      <c r="C973" s="57" t="s">
        <v>1003</v>
      </c>
      <c r="D973" s="57"/>
    </row>
    <row r="974" spans="1:5">
      <c r="A974" s="103"/>
      <c r="B974" s="99"/>
      <c r="C974" s="57" t="s">
        <v>1004</v>
      </c>
      <c r="D974" s="57"/>
    </row>
    <row r="975" spans="1:5">
      <c r="A975" s="103"/>
      <c r="B975" s="99"/>
      <c r="C975" s="57" t="s">
        <v>1005</v>
      </c>
      <c r="D975" s="57"/>
    </row>
    <row r="976" spans="1:5">
      <c r="A976" s="123"/>
      <c r="B976" s="122"/>
      <c r="C976" s="57" t="s">
        <v>274</v>
      </c>
      <c r="D976" s="57"/>
    </row>
    <row r="977" spans="1:5">
      <c r="A977" s="91" t="s">
        <v>1006</v>
      </c>
      <c r="B977" s="91" t="s">
        <v>5</v>
      </c>
      <c r="C977" s="55" t="s">
        <v>1007</v>
      </c>
      <c r="D977" s="55"/>
      <c r="E977" t="s">
        <v>1008</v>
      </c>
    </row>
    <row r="978" spans="1:5">
      <c r="A978" s="92"/>
      <c r="B978" s="92"/>
      <c r="C978" s="55" t="s">
        <v>1009</v>
      </c>
      <c r="D978" s="55"/>
    </row>
    <row r="979" spans="1:5">
      <c r="A979" s="92"/>
      <c r="B979" s="92"/>
      <c r="C979" s="55" t="s">
        <v>1010</v>
      </c>
      <c r="D979" s="55"/>
    </row>
    <row r="980" spans="1:5">
      <c r="A980" s="92"/>
      <c r="B980" s="92"/>
      <c r="C980" s="55" t="s">
        <v>1011</v>
      </c>
      <c r="D980" s="55"/>
    </row>
    <row r="981" spans="1:5">
      <c r="A981" s="92"/>
      <c r="B981" s="92"/>
      <c r="C981" s="55" t="s">
        <v>1012</v>
      </c>
      <c r="D981" s="55"/>
    </row>
    <row r="982" spans="1:5">
      <c r="A982" s="92"/>
      <c r="B982" s="92"/>
      <c r="C982" s="55" t="s">
        <v>1013</v>
      </c>
      <c r="D982" s="55"/>
    </row>
    <row r="983" spans="1:5">
      <c r="A983" s="92"/>
      <c r="B983" s="92"/>
      <c r="C983" s="55" t="s">
        <v>1014</v>
      </c>
      <c r="D983" s="55"/>
    </row>
    <row r="984" spans="1:5">
      <c r="A984" s="92"/>
      <c r="B984" s="92"/>
      <c r="C984" s="55" t="s">
        <v>1015</v>
      </c>
      <c r="D984" s="55"/>
    </row>
    <row r="985" spans="1:5">
      <c r="A985" s="92"/>
      <c r="B985" s="92"/>
      <c r="C985" s="55" t="s">
        <v>1016</v>
      </c>
      <c r="D985" s="55" t="s">
        <v>1017</v>
      </c>
      <c r="E985" t="s">
        <v>175</v>
      </c>
    </row>
    <row r="986" spans="1:5">
      <c r="A986" s="102" t="s">
        <v>1018</v>
      </c>
      <c r="B986" s="98" t="s">
        <v>5</v>
      </c>
      <c r="C986" s="57" t="s">
        <v>960</v>
      </c>
      <c r="D986" s="57"/>
    </row>
    <row r="987" spans="1:5">
      <c r="A987" s="103"/>
      <c r="B987" s="99"/>
      <c r="C987" s="57" t="s">
        <v>961</v>
      </c>
      <c r="D987" s="57"/>
    </row>
    <row r="988" spans="1:5">
      <c r="A988" s="103"/>
      <c r="B988" s="99"/>
      <c r="C988" s="57" t="s">
        <v>1019</v>
      </c>
      <c r="D988" s="57"/>
    </row>
    <row r="989" spans="1:5">
      <c r="A989" s="103"/>
      <c r="B989" s="99"/>
      <c r="C989" s="57" t="s">
        <v>1020</v>
      </c>
      <c r="D989" s="57"/>
    </row>
    <row r="990" spans="1:5">
      <c r="A990" s="103"/>
      <c r="B990" s="99"/>
      <c r="C990" s="57" t="s">
        <v>1021</v>
      </c>
      <c r="D990" s="57"/>
    </row>
    <row r="991" spans="1:5">
      <c r="A991" s="103"/>
      <c r="B991" s="99"/>
      <c r="C991" s="57" t="s">
        <v>1022</v>
      </c>
      <c r="D991" s="57"/>
    </row>
    <row r="992" spans="1:5">
      <c r="A992" s="91" t="s">
        <v>1023</v>
      </c>
      <c r="B992" s="91" t="s">
        <v>5</v>
      </c>
      <c r="C992" s="55" t="s">
        <v>718</v>
      </c>
      <c r="D992" s="55"/>
    </row>
    <row r="993" spans="1:5">
      <c r="A993" s="92"/>
      <c r="B993" s="92"/>
      <c r="C993" s="55" t="s">
        <v>932</v>
      </c>
      <c r="D993" s="55"/>
    </row>
    <row r="994" spans="1:5">
      <c r="A994" s="92"/>
      <c r="B994" s="92"/>
      <c r="C994" s="55" t="s">
        <v>929</v>
      </c>
      <c r="D994" s="55"/>
    </row>
    <row r="995" spans="1:5">
      <c r="A995" s="92"/>
      <c r="B995" s="92"/>
      <c r="C995" s="55" t="s">
        <v>719</v>
      </c>
      <c r="D995" s="55"/>
    </row>
    <row r="996" spans="1:5">
      <c r="A996" s="92"/>
      <c r="B996" s="92"/>
      <c r="C996" s="55" t="s">
        <v>1024</v>
      </c>
      <c r="D996" s="55" t="s">
        <v>1025</v>
      </c>
    </row>
    <row r="997" spans="1:5">
      <c r="A997" s="92"/>
      <c r="B997" s="92"/>
      <c r="C997" s="55" t="s">
        <v>274</v>
      </c>
      <c r="D997" s="55"/>
    </row>
    <row r="998" spans="1:5">
      <c r="A998" s="98" t="s">
        <v>1026</v>
      </c>
      <c r="B998" s="98" t="s">
        <v>5</v>
      </c>
      <c r="C998" s="57" t="s">
        <v>1027</v>
      </c>
      <c r="D998" s="57"/>
      <c r="E998" t="s">
        <v>1008</v>
      </c>
    </row>
    <row r="999" spans="1:5">
      <c r="A999" s="99"/>
      <c r="B999" s="99"/>
      <c r="C999" s="57" t="s">
        <v>1028</v>
      </c>
      <c r="D999" s="57"/>
    </row>
    <row r="1000" spans="1:5">
      <c r="A1000" s="91" t="s">
        <v>1029</v>
      </c>
      <c r="B1000" s="91" t="s">
        <v>5</v>
      </c>
      <c r="C1000" s="55" t="s">
        <v>1030</v>
      </c>
      <c r="D1000" s="55"/>
    </row>
    <row r="1001" spans="1:5">
      <c r="A1001" s="92"/>
      <c r="B1001" s="92"/>
      <c r="C1001" s="55" t="s">
        <v>1031</v>
      </c>
      <c r="D1001" s="55"/>
    </row>
    <row r="1002" spans="1:5">
      <c r="A1002" s="92"/>
      <c r="B1002" s="92"/>
      <c r="C1002" s="55" t="s">
        <v>1032</v>
      </c>
      <c r="D1002" s="55"/>
    </row>
    <row r="1003" spans="1:5">
      <c r="A1003" s="92"/>
      <c r="B1003" s="92"/>
      <c r="C1003" s="55" t="s">
        <v>1033</v>
      </c>
      <c r="D1003" s="55"/>
      <c r="E1003" t="s">
        <v>175</v>
      </c>
    </row>
    <row r="1004" spans="1:5">
      <c r="A1004" s="92"/>
      <c r="B1004" s="92"/>
      <c r="C1004" s="55" t="s">
        <v>1034</v>
      </c>
      <c r="D1004" s="55"/>
    </row>
    <row r="1005" spans="1:5">
      <c r="A1005" s="92"/>
      <c r="B1005" s="92"/>
      <c r="C1005" s="55" t="s">
        <v>1035</v>
      </c>
      <c r="D1005" s="55"/>
    </row>
    <row r="1006" spans="1:5">
      <c r="A1006" s="92"/>
      <c r="B1006" s="92"/>
      <c r="C1006" s="55" t="s">
        <v>1036</v>
      </c>
      <c r="D1006" s="55"/>
      <c r="E1006" t="s">
        <v>175</v>
      </c>
    </row>
    <row r="1007" spans="1:5">
      <c r="A1007" s="92"/>
      <c r="B1007" s="92"/>
      <c r="C1007" s="55" t="s">
        <v>1037</v>
      </c>
      <c r="D1007" s="55"/>
    </row>
    <row r="1008" spans="1:5">
      <c r="A1008" s="92"/>
      <c r="B1008" s="92"/>
      <c r="C1008" s="55" t="s">
        <v>1038</v>
      </c>
      <c r="D1008" s="55"/>
    </row>
    <row r="1009" spans="1:4">
      <c r="A1009" s="92"/>
      <c r="B1009" s="92"/>
      <c r="C1009" s="55" t="s">
        <v>1039</v>
      </c>
      <c r="D1009" s="55"/>
    </row>
    <row r="1010" spans="1:4">
      <c r="A1010" s="92"/>
      <c r="B1010" s="92"/>
      <c r="C1010" s="55" t="s">
        <v>1040</v>
      </c>
      <c r="D1010" s="55"/>
    </row>
    <row r="1011" spans="1:4">
      <c r="A1011" s="92"/>
      <c r="B1011" s="92"/>
      <c r="C1011" s="55" t="s">
        <v>1041</v>
      </c>
      <c r="D1011" s="55"/>
    </row>
    <row r="1012" spans="1:4">
      <c r="A1012" s="92"/>
      <c r="B1012" s="92"/>
      <c r="C1012" s="55" t="s">
        <v>1042</v>
      </c>
      <c r="D1012" s="55"/>
    </row>
    <row r="1013" spans="1:4">
      <c r="A1013" s="92"/>
      <c r="B1013" s="92"/>
      <c r="C1013" s="55" t="s">
        <v>1043</v>
      </c>
      <c r="D1013" s="55"/>
    </row>
    <row r="1014" spans="1:4">
      <c r="A1014" s="92"/>
      <c r="B1014" s="92"/>
      <c r="C1014" s="55" t="s">
        <v>1044</v>
      </c>
      <c r="D1014" s="55"/>
    </row>
    <row r="1015" spans="1:4">
      <c r="A1015" s="92"/>
      <c r="B1015" s="92"/>
      <c r="C1015" s="55" t="s">
        <v>97</v>
      </c>
      <c r="D1015" s="55"/>
    </row>
    <row r="1016" spans="1:4">
      <c r="A1016" s="92"/>
      <c r="B1016" s="92"/>
      <c r="C1016" s="55" t="s">
        <v>1045</v>
      </c>
      <c r="D1016" s="55"/>
    </row>
    <row r="1017" spans="1:4">
      <c r="A1017" s="92"/>
      <c r="B1017" s="92"/>
      <c r="C1017" s="55" t="s">
        <v>102</v>
      </c>
      <c r="D1017" s="55"/>
    </row>
    <row r="1018" spans="1:4">
      <c r="A1018" s="92"/>
      <c r="B1018" s="92"/>
      <c r="C1018" s="55" t="s">
        <v>1046</v>
      </c>
      <c r="D1018" s="55"/>
    </row>
    <row r="1019" spans="1:4">
      <c r="A1019" s="92"/>
      <c r="B1019" s="92"/>
      <c r="C1019" s="55" t="s">
        <v>1047</v>
      </c>
      <c r="D1019" s="55"/>
    </row>
    <row r="1020" spans="1:4">
      <c r="A1020" s="92"/>
      <c r="B1020" s="92"/>
      <c r="C1020" s="55" t="s">
        <v>1048</v>
      </c>
      <c r="D1020" s="55"/>
    </row>
    <row r="1021" spans="1:4">
      <c r="A1021" s="92"/>
      <c r="B1021" s="92"/>
      <c r="C1021" s="55" t="s">
        <v>1049</v>
      </c>
      <c r="D1021" s="55"/>
    </row>
    <row r="1022" spans="1:4">
      <c r="A1022" s="92"/>
      <c r="B1022" s="92"/>
      <c r="C1022" s="55" t="s">
        <v>1050</v>
      </c>
      <c r="D1022" s="55"/>
    </row>
    <row r="1023" spans="1:4">
      <c r="A1023" s="92"/>
      <c r="B1023" s="92"/>
      <c r="C1023" s="55" t="s">
        <v>1051</v>
      </c>
      <c r="D1023" s="55"/>
    </row>
    <row r="1024" spans="1:4">
      <c r="A1024" s="92"/>
      <c r="B1024" s="92"/>
      <c r="C1024" s="55" t="s">
        <v>1052</v>
      </c>
      <c r="D1024" s="55"/>
    </row>
    <row r="1025" spans="1:5">
      <c r="A1025" s="92"/>
      <c r="B1025" s="92"/>
      <c r="C1025" s="55" t="s">
        <v>1053</v>
      </c>
      <c r="D1025" s="55"/>
    </row>
    <row r="1026" spans="1:5">
      <c r="A1026" s="92"/>
      <c r="B1026" s="92"/>
      <c r="C1026" s="55" t="s">
        <v>1054</v>
      </c>
      <c r="D1026" s="55"/>
    </row>
    <row r="1027" spans="1:5">
      <c r="A1027" s="92"/>
      <c r="B1027" s="92"/>
      <c r="C1027" s="55" t="s">
        <v>1055</v>
      </c>
      <c r="D1027" s="55"/>
    </row>
    <row r="1028" spans="1:5">
      <c r="A1028" s="92"/>
      <c r="B1028" s="92"/>
      <c r="C1028" s="55" t="s">
        <v>1056</v>
      </c>
      <c r="D1028" s="55"/>
    </row>
    <row r="1029" spans="1:5">
      <c r="A1029" s="92"/>
      <c r="B1029" s="92"/>
      <c r="C1029" s="55" t="s">
        <v>1057</v>
      </c>
      <c r="D1029" s="55"/>
    </row>
    <row r="1030" spans="1:5">
      <c r="A1030" s="92"/>
      <c r="B1030" s="92"/>
      <c r="C1030" s="55" t="s">
        <v>1058</v>
      </c>
      <c r="D1030" s="55"/>
    </row>
    <row r="1031" spans="1:5">
      <c r="A1031" s="92"/>
      <c r="B1031" s="92"/>
      <c r="C1031" s="132" t="s">
        <v>1059</v>
      </c>
      <c r="D1031" s="55"/>
      <c r="E1031" t="s">
        <v>175</v>
      </c>
    </row>
    <row r="1032" spans="1:5">
      <c r="A1032" s="92"/>
      <c r="B1032" s="92"/>
      <c r="C1032" s="55" t="s">
        <v>1060</v>
      </c>
      <c r="D1032" s="55"/>
    </row>
    <row r="1033" spans="1:5">
      <c r="A1033" s="92"/>
      <c r="B1033" s="92"/>
      <c r="C1033" s="55" t="s">
        <v>274</v>
      </c>
      <c r="D1033" s="55"/>
    </row>
    <row r="1034" spans="1:5">
      <c r="A1034" s="68" t="s">
        <v>1061</v>
      </c>
      <c r="B1034" s="68" t="s">
        <v>5</v>
      </c>
      <c r="C1034" s="57" t="s">
        <v>1062</v>
      </c>
      <c r="D1034" s="57"/>
      <c r="E1034" t="s">
        <v>1008</v>
      </c>
    </row>
    <row r="1035" spans="1:5">
      <c r="A1035" s="69"/>
      <c r="B1035" s="69"/>
      <c r="C1035" s="57" t="s">
        <v>1063</v>
      </c>
      <c r="D1035" s="57"/>
    </row>
    <row r="1036" spans="1:5">
      <c r="A1036" s="69"/>
      <c r="B1036" s="69"/>
      <c r="C1036" s="57" t="s">
        <v>274</v>
      </c>
      <c r="D1036" s="57"/>
    </row>
    <row r="1037" spans="1:5">
      <c r="A1037" s="91" t="s">
        <v>1064</v>
      </c>
      <c r="B1037" s="91" t="s">
        <v>5</v>
      </c>
      <c r="C1037" s="55" t="s">
        <v>1065</v>
      </c>
      <c r="D1037" s="55"/>
    </row>
    <row r="1038" spans="1:5">
      <c r="A1038" s="92"/>
      <c r="B1038" s="92"/>
      <c r="C1038" s="55" t="s">
        <v>1066</v>
      </c>
      <c r="D1038" s="55" t="s">
        <v>1067</v>
      </c>
    </row>
    <row r="1039" spans="1:5">
      <c r="A1039" s="92"/>
      <c r="B1039" s="92"/>
      <c r="C1039" s="55" t="s">
        <v>1068</v>
      </c>
      <c r="D1039" s="55" t="s">
        <v>1069</v>
      </c>
    </row>
    <row r="1040" spans="1:5">
      <c r="A1040" s="92"/>
      <c r="B1040" s="92"/>
      <c r="C1040" s="55" t="s">
        <v>1070</v>
      </c>
      <c r="D1040" s="55" t="s">
        <v>1071</v>
      </c>
    </row>
    <row r="1044" spans="4:4">
      <c r="D1044" s="18"/>
    </row>
    <row r="1045" spans="4:4">
      <c r="D1045" s="18"/>
    </row>
    <row r="1046" spans="4:4">
      <c r="D1046" s="18"/>
    </row>
    <row r="1047" spans="4:4">
      <c r="D1047" s="18"/>
    </row>
    <row r="1073" spans="1:3" s="11" customFormat="1"/>
    <row r="1074" spans="1:3" s="11" customFormat="1">
      <c r="A1074" s="44"/>
    </row>
    <row r="1075" spans="1:3" s="11" customFormat="1">
      <c r="C1075" s="18"/>
    </row>
    <row r="1076" spans="1:3" s="11" customFormat="1">
      <c r="C1076" s="18" t="s">
        <v>270</v>
      </c>
    </row>
    <row r="1077" spans="1:3" s="11" customFormat="1">
      <c r="C1077" s="18" t="s">
        <v>105</v>
      </c>
    </row>
    <row r="1078" spans="1:3" s="11" customFormat="1">
      <c r="C1078" s="18" t="s">
        <v>271</v>
      </c>
    </row>
    <row r="1079" spans="1:3" s="11" customFormat="1">
      <c r="C1079" s="18" t="s">
        <v>273</v>
      </c>
    </row>
    <row r="1080" spans="1:3" s="11" customFormat="1">
      <c r="C1080" s="18"/>
    </row>
    <row r="1081" spans="1:3" s="11" customFormat="1">
      <c r="C1081" s="18" t="s">
        <v>270</v>
      </c>
    </row>
    <row r="1082" spans="1:3" s="11" customFormat="1">
      <c r="C1082" s="18" t="s">
        <v>105</v>
      </c>
    </row>
    <row r="1083" spans="1:3" s="11" customFormat="1">
      <c r="C1083" s="18" t="s">
        <v>271</v>
      </c>
    </row>
    <row r="1084" spans="1:3" s="11" customFormat="1">
      <c r="C1084" s="18" t="s">
        <v>273</v>
      </c>
    </row>
    <row r="1085" spans="1:3" s="11" customFormat="1">
      <c r="C1085" s="18" t="s">
        <v>272</v>
      </c>
    </row>
    <row r="1086" spans="1:3" s="11" customFormat="1">
      <c r="C1086" s="18"/>
    </row>
    <row r="1087" spans="1:3" s="11" customFormat="1">
      <c r="C1087" s="18" t="s">
        <v>270</v>
      </c>
    </row>
    <row r="1088" spans="1:3" s="11" customFormat="1">
      <c r="C1088" s="18" t="s">
        <v>105</v>
      </c>
    </row>
    <row r="1089" spans="3:3" s="11" customFormat="1">
      <c r="C1089" s="18" t="s">
        <v>273</v>
      </c>
    </row>
    <row r="1090" spans="3:3" s="11" customFormat="1">
      <c r="C1090" s="18"/>
    </row>
    <row r="1091" spans="3:3" s="11" customFormat="1">
      <c r="C1091" s="18" t="s">
        <v>857</v>
      </c>
    </row>
    <row r="1092" spans="3:3" s="11" customFormat="1">
      <c r="C1092" s="18" t="s">
        <v>274</v>
      </c>
    </row>
    <row r="1093" spans="3:3" s="11" customFormat="1">
      <c r="C1093" s="18"/>
    </row>
    <row r="1094" spans="3:3" s="11" customFormat="1">
      <c r="C1094" s="18" t="s">
        <v>401</v>
      </c>
    </row>
    <row r="1095" spans="3:3" s="11" customFormat="1">
      <c r="C1095" s="18" t="s">
        <v>703</v>
      </c>
    </row>
    <row r="1096" spans="3:3" s="11" customFormat="1">
      <c r="C1096" s="18" t="s">
        <v>704</v>
      </c>
    </row>
    <row r="1097" spans="3:3" s="11" customFormat="1">
      <c r="C1097" s="18" t="s">
        <v>707</v>
      </c>
    </row>
    <row r="1098" spans="3:3" s="11" customFormat="1">
      <c r="C1098" s="18" t="s">
        <v>708</v>
      </c>
    </row>
    <row r="1099" spans="3:3" s="11" customFormat="1">
      <c r="C1099" s="18" t="s">
        <v>709</v>
      </c>
    </row>
    <row r="1100" spans="3:3" s="11" customFormat="1">
      <c r="C1100" s="18" t="s">
        <v>710</v>
      </c>
    </row>
    <row r="1101" spans="3:3" s="11" customFormat="1">
      <c r="C1101" s="18" t="s">
        <v>711</v>
      </c>
    </row>
    <row r="1102" spans="3:3" s="11" customFormat="1">
      <c r="C1102" s="18" t="s">
        <v>712</v>
      </c>
    </row>
    <row r="1103" spans="3:3" s="11" customFormat="1">
      <c r="C1103" s="18" t="s">
        <v>714</v>
      </c>
    </row>
    <row r="1104" spans="3:3" s="11" customFormat="1">
      <c r="C1104" s="18" t="s">
        <v>447</v>
      </c>
    </row>
    <row r="1105" spans="3:3" s="11" customFormat="1">
      <c r="C1105" s="18" t="s">
        <v>274</v>
      </c>
    </row>
    <row r="1106" spans="3:3" s="11" customFormat="1">
      <c r="C1106" s="18"/>
    </row>
    <row r="1107" spans="3:3" s="11" customFormat="1">
      <c r="C1107" s="18"/>
    </row>
    <row r="1108" spans="3:3">
      <c r="C1108" s="18" t="s">
        <v>855</v>
      </c>
    </row>
    <row r="1109" spans="3:3" s="11" customFormat="1">
      <c r="C1109" s="18" t="s">
        <v>856</v>
      </c>
    </row>
    <row r="1110" spans="3:3" s="11" customFormat="1">
      <c r="C1110" s="18" t="s">
        <v>858</v>
      </c>
    </row>
    <row r="1111" spans="3:3" s="11" customFormat="1">
      <c r="C1111" s="18" t="s">
        <v>274</v>
      </c>
    </row>
    <row r="1112" spans="3:3" s="11" customFormat="1">
      <c r="C1112" s="18"/>
    </row>
    <row r="1113" spans="3:3" s="11" customFormat="1">
      <c r="C1113" s="18" t="s">
        <v>281</v>
      </c>
    </row>
    <row r="1114" spans="3:3" s="11" customFormat="1">
      <c r="C1114" s="18" t="s">
        <v>282</v>
      </c>
    </row>
    <row r="1115" spans="3:3" s="11" customFormat="1">
      <c r="C1115" s="18" t="s">
        <v>34</v>
      </c>
    </row>
    <row r="1116" spans="3:3" s="11" customFormat="1">
      <c r="C1116" s="18" t="s">
        <v>274</v>
      </c>
    </row>
    <row r="1117" spans="3:3" s="11" customFormat="1">
      <c r="C1117" s="18"/>
    </row>
    <row r="1118" spans="3:3" s="11" customFormat="1">
      <c r="C1118" s="18" t="s">
        <v>287</v>
      </c>
    </row>
    <row r="1119" spans="3:3" s="11" customFormat="1">
      <c r="C1119" s="18" t="s">
        <v>1072</v>
      </c>
    </row>
    <row r="1120" spans="3:3" s="11" customFormat="1">
      <c r="C1120" s="18"/>
    </row>
    <row r="1121" spans="3:3">
      <c r="C1121" s="18" t="s">
        <v>287</v>
      </c>
    </row>
    <row r="1122" spans="3:3" s="11" customFormat="1">
      <c r="C1122" s="18" t="s">
        <v>289</v>
      </c>
    </row>
    <row r="1123" spans="3:3" s="11" customFormat="1">
      <c r="C1123" s="18" t="s">
        <v>291</v>
      </c>
    </row>
    <row r="1124" spans="3:3" s="11" customFormat="1">
      <c r="C1124" s="18" t="s">
        <v>293</v>
      </c>
    </row>
    <row r="1125" spans="3:3">
      <c r="C1125" s="18" t="s">
        <v>298</v>
      </c>
    </row>
    <row r="1126" spans="3:3">
      <c r="C1126" s="18" t="s">
        <v>274</v>
      </c>
    </row>
    <row r="1129" spans="3:3">
      <c r="C1129" s="18" t="s">
        <v>397</v>
      </c>
    </row>
    <row r="1130" spans="3:3">
      <c r="C1130" s="18" t="s">
        <v>398</v>
      </c>
    </row>
    <row r="1131" spans="3:3">
      <c r="C1131" s="18" t="s">
        <v>400</v>
      </c>
    </row>
    <row r="1132" spans="3:3">
      <c r="C1132" s="18" t="s">
        <v>401</v>
      </c>
    </row>
    <row r="1133" spans="3:3">
      <c r="C1133" s="18" t="s">
        <v>402</v>
      </c>
    </row>
    <row r="1134" spans="3:3">
      <c r="C1134" s="18" t="s">
        <v>404</v>
      </c>
    </row>
    <row r="1135" spans="3:3">
      <c r="C1135" s="18" t="s">
        <v>405</v>
      </c>
    </row>
    <row r="1136" spans="3:3">
      <c r="C1136" s="18" t="s">
        <v>406</v>
      </c>
    </row>
    <row r="1137" spans="3:3">
      <c r="C1137" s="18" t="s">
        <v>407</v>
      </c>
    </row>
    <row r="1138" spans="3:3">
      <c r="C1138" s="18" t="s">
        <v>408</v>
      </c>
    </row>
    <row r="1139" spans="3:3">
      <c r="C1139" s="18" t="s">
        <v>409</v>
      </c>
    </row>
    <row r="1140" spans="3:3">
      <c r="C1140" s="18" t="s">
        <v>410</v>
      </c>
    </row>
    <row r="1141" spans="3:3">
      <c r="C1141" s="18" t="s">
        <v>411</v>
      </c>
    </row>
    <row r="1142" spans="3:3">
      <c r="C1142" s="18" t="s">
        <v>412</v>
      </c>
    </row>
    <row r="1143" spans="3:3">
      <c r="C1143" s="18" t="s">
        <v>413</v>
      </c>
    </row>
    <row r="1144" spans="3:3">
      <c r="C1144" s="18" t="s">
        <v>415</v>
      </c>
    </row>
    <row r="1145" spans="3:3">
      <c r="C1145" s="18" t="s">
        <v>416</v>
      </c>
    </row>
    <row r="1146" spans="3:3">
      <c r="C1146" s="18" t="s">
        <v>417</v>
      </c>
    </row>
    <row r="1147" spans="3:3">
      <c r="C1147" s="18" t="s">
        <v>419</v>
      </c>
    </row>
    <row r="1148" spans="3:3">
      <c r="C1148" s="18" t="s">
        <v>420</v>
      </c>
    </row>
    <row r="1149" spans="3:3">
      <c r="C1149" s="18" t="s">
        <v>421</v>
      </c>
    </row>
    <row r="1150" spans="3:3">
      <c r="C1150" s="18" t="s">
        <v>422</v>
      </c>
    </row>
    <row r="1151" spans="3:3">
      <c r="C1151" s="18" t="s">
        <v>423</v>
      </c>
    </row>
    <row r="1152" spans="3:3">
      <c r="C1152" s="18" t="s">
        <v>424</v>
      </c>
    </row>
    <row r="1153" spans="3:3">
      <c r="C1153" s="18" t="s">
        <v>425</v>
      </c>
    </row>
    <row r="1154" spans="3:3">
      <c r="C1154" s="18" t="s">
        <v>426</v>
      </c>
    </row>
    <row r="1155" spans="3:3">
      <c r="C1155" s="18" t="s">
        <v>427</v>
      </c>
    </row>
    <row r="1156" spans="3:3">
      <c r="C1156" s="18" t="s">
        <v>428</v>
      </c>
    </row>
    <row r="1157" spans="3:3">
      <c r="C1157" s="18" t="s">
        <v>429</v>
      </c>
    </row>
    <row r="1158" spans="3:3">
      <c r="C1158" s="18" t="s">
        <v>430</v>
      </c>
    </row>
    <row r="1159" spans="3:3">
      <c r="C1159" s="18" t="s">
        <v>431</v>
      </c>
    </row>
    <row r="1160" spans="3:3">
      <c r="C1160" s="18" t="s">
        <v>432</v>
      </c>
    </row>
    <row r="1161" spans="3:3">
      <c r="C1161" s="18" t="s">
        <v>433</v>
      </c>
    </row>
    <row r="1162" spans="3:3">
      <c r="C1162" s="18" t="s">
        <v>434</v>
      </c>
    </row>
    <row r="1163" spans="3:3" ht="14.45" customHeight="1">
      <c r="C1163" s="18" t="s">
        <v>435</v>
      </c>
    </row>
    <row r="1164" spans="3:3">
      <c r="C1164" s="18" t="s">
        <v>437</v>
      </c>
    </row>
    <row r="1165" spans="3:3">
      <c r="C1165" s="18" t="s">
        <v>438</v>
      </c>
    </row>
    <row r="1166" spans="3:3">
      <c r="C1166" s="18" t="s">
        <v>439</v>
      </c>
    </row>
    <row r="1167" spans="3:3">
      <c r="C1167" s="18" t="s">
        <v>440</v>
      </c>
    </row>
    <row r="1168" spans="3:3">
      <c r="C1168" s="18" t="s">
        <v>442</v>
      </c>
    </row>
    <row r="1169" spans="3:3">
      <c r="C1169" s="18" t="s">
        <v>446</v>
      </c>
    </row>
    <row r="1170" spans="3:3">
      <c r="C1170" s="18" t="s">
        <v>274</v>
      </c>
    </row>
    <row r="1171" spans="3:3">
      <c r="C1171" s="18" t="s">
        <v>448</v>
      </c>
    </row>
    <row r="1172" spans="3:3">
      <c r="C1172" s="18" t="s">
        <v>449</v>
      </c>
    </row>
    <row r="1173" spans="3:3">
      <c r="C1173" s="18" t="s">
        <v>450</v>
      </c>
    </row>
    <row r="1174" spans="3:3">
      <c r="C1174" s="18" t="s">
        <v>451</v>
      </c>
    </row>
    <row r="1175" spans="3:3">
      <c r="C1175" s="18" t="s">
        <v>452</v>
      </c>
    </row>
    <row r="1176" spans="3:3">
      <c r="C1176" s="18" t="s">
        <v>453</v>
      </c>
    </row>
    <row r="1177" spans="3:3">
      <c r="C1177" s="18" t="s">
        <v>454</v>
      </c>
    </row>
    <row r="1178" spans="3:3">
      <c r="C1178" s="18" t="s">
        <v>455</v>
      </c>
    </row>
    <row r="1179" spans="3:3">
      <c r="C1179" s="18" t="s">
        <v>456</v>
      </c>
    </row>
    <row r="1180" spans="3:3">
      <c r="C1180" s="18" t="s">
        <v>457</v>
      </c>
    </row>
    <row r="1181" spans="3:3">
      <c r="C1181" s="18" t="s">
        <v>458</v>
      </c>
    </row>
    <row r="1182" spans="3:3">
      <c r="C1182" s="18" t="s">
        <v>459</v>
      </c>
    </row>
    <row r="1183" spans="3:3">
      <c r="C1183" s="18" t="s">
        <v>460</v>
      </c>
    </row>
    <row r="1184" spans="3:3">
      <c r="C1184" s="18" t="s">
        <v>461</v>
      </c>
    </row>
    <row r="1185" spans="3:3">
      <c r="C1185" s="18" t="s">
        <v>462</v>
      </c>
    </row>
    <row r="1186" spans="3:3">
      <c r="C1186" s="18" t="s">
        <v>463</v>
      </c>
    </row>
    <row r="1187" spans="3:3">
      <c r="C1187" s="18" t="s">
        <v>464</v>
      </c>
    </row>
    <row r="1188" spans="3:3">
      <c r="C1188" s="18" t="s">
        <v>465</v>
      </c>
    </row>
    <row r="1189" spans="3:3">
      <c r="C1189" s="18" t="s">
        <v>467</v>
      </c>
    </row>
    <row r="1190" spans="3:3">
      <c r="C1190" s="18" t="s">
        <v>469</v>
      </c>
    </row>
    <row r="1191" spans="3:3">
      <c r="C1191" s="18" t="s">
        <v>471</v>
      </c>
    </row>
    <row r="1192" spans="3:3">
      <c r="C1192" s="131" t="s">
        <v>472</v>
      </c>
    </row>
    <row r="1193" spans="3:3">
      <c r="C1193" s="18" t="s">
        <v>474</v>
      </c>
    </row>
    <row r="1194" spans="3:3">
      <c r="C1194" s="18" t="s">
        <v>475</v>
      </c>
    </row>
    <row r="1195" spans="3:3">
      <c r="C1195" s="18" t="s">
        <v>476</v>
      </c>
    </row>
    <row r="1196" spans="3:3">
      <c r="C1196" s="18" t="s">
        <v>477</v>
      </c>
    </row>
    <row r="1197" spans="3:3">
      <c r="C1197" s="18" t="s">
        <v>478</v>
      </c>
    </row>
    <row r="1198" spans="3:3">
      <c r="C1198" s="18" t="s">
        <v>479</v>
      </c>
    </row>
    <row r="1199" spans="3:3">
      <c r="C1199" s="18" t="s">
        <v>480</v>
      </c>
    </row>
    <row r="1200" spans="3:3">
      <c r="C1200" s="18" t="s">
        <v>481</v>
      </c>
    </row>
    <row r="1201" spans="3:3">
      <c r="C1201" s="18" t="s">
        <v>483</v>
      </c>
    </row>
    <row r="1202" spans="3:3">
      <c r="C1202" s="18" t="s">
        <v>484</v>
      </c>
    </row>
    <row r="1203" spans="3:3">
      <c r="C1203" s="18" t="s">
        <v>486</v>
      </c>
    </row>
    <row r="1204" spans="3:3">
      <c r="C1204" s="18" t="s">
        <v>487</v>
      </c>
    </row>
    <row r="1205" spans="3:3">
      <c r="C1205" s="18" t="s">
        <v>488</v>
      </c>
    </row>
    <row r="1206" spans="3:3">
      <c r="C1206" s="18" t="s">
        <v>489</v>
      </c>
    </row>
    <row r="1207" spans="3:3">
      <c r="C1207" s="18" t="s">
        <v>490</v>
      </c>
    </row>
    <row r="1208" spans="3:3">
      <c r="C1208" s="18" t="s">
        <v>492</v>
      </c>
    </row>
    <row r="1209" spans="3:3">
      <c r="C1209" s="18" t="s">
        <v>493</v>
      </c>
    </row>
    <row r="1210" spans="3:3">
      <c r="C1210" s="18" t="s">
        <v>494</v>
      </c>
    </row>
    <row r="1211" spans="3:3">
      <c r="C1211" s="18" t="s">
        <v>495</v>
      </c>
    </row>
    <row r="1212" spans="3:3">
      <c r="C1212" s="18" t="s">
        <v>496</v>
      </c>
    </row>
    <row r="1213" spans="3:3">
      <c r="C1213" s="18" t="s">
        <v>497</v>
      </c>
    </row>
    <row r="1214" spans="3:3">
      <c r="C1214" s="18" t="s">
        <v>498</v>
      </c>
    </row>
    <row r="1215" spans="3:3">
      <c r="C1215" s="18" t="s">
        <v>499</v>
      </c>
    </row>
    <row r="1216" spans="3:3">
      <c r="C1216" s="18" t="s">
        <v>501</v>
      </c>
    </row>
    <row r="1217" spans="3:3">
      <c r="C1217" s="18" t="s">
        <v>502</v>
      </c>
    </row>
    <row r="1218" spans="3:3">
      <c r="C1218" s="18" t="s">
        <v>503</v>
      </c>
    </row>
    <row r="1219" spans="3:3">
      <c r="C1219" s="18" t="s">
        <v>504</v>
      </c>
    </row>
    <row r="1220" spans="3:3">
      <c r="C1220" s="18" t="s">
        <v>505</v>
      </c>
    </row>
    <row r="1221" spans="3:3">
      <c r="C1221" s="18" t="s">
        <v>506</v>
      </c>
    </row>
    <row r="1222" spans="3:3">
      <c r="C1222" s="18" t="s">
        <v>507</v>
      </c>
    </row>
    <row r="1223" spans="3:3">
      <c r="C1223" s="18" t="s">
        <v>508</v>
      </c>
    </row>
    <row r="1224" spans="3:3">
      <c r="C1224" s="18" t="s">
        <v>509</v>
      </c>
    </row>
    <row r="1225" spans="3:3">
      <c r="C1225" s="18" t="s">
        <v>510</v>
      </c>
    </row>
    <row r="1226" spans="3:3">
      <c r="C1226" s="18" t="s">
        <v>511</v>
      </c>
    </row>
    <row r="1227" spans="3:3">
      <c r="C1227" s="18" t="s">
        <v>512</v>
      </c>
    </row>
    <row r="1228" spans="3:3">
      <c r="C1228" s="18" t="s">
        <v>513</v>
      </c>
    </row>
    <row r="1229" spans="3:3">
      <c r="C1229" s="18" t="s">
        <v>514</v>
      </c>
    </row>
    <row r="1230" spans="3:3">
      <c r="C1230" s="18" t="s">
        <v>515</v>
      </c>
    </row>
    <row r="1231" spans="3:3">
      <c r="C1231" s="18" t="s">
        <v>516</v>
      </c>
    </row>
    <row r="1232" spans="3:3">
      <c r="C1232" s="18" t="s">
        <v>517</v>
      </c>
    </row>
    <row r="1233" spans="3:3">
      <c r="C1233" s="18" t="s">
        <v>518</v>
      </c>
    </row>
    <row r="1234" spans="3:3">
      <c r="C1234" s="18" t="s">
        <v>519</v>
      </c>
    </row>
    <row r="1235" spans="3:3">
      <c r="C1235" s="18" t="s">
        <v>520</v>
      </c>
    </row>
    <row r="1236" spans="3:3">
      <c r="C1236" s="18" t="s">
        <v>521</v>
      </c>
    </row>
    <row r="1237" spans="3:3">
      <c r="C1237" s="18" t="s">
        <v>523</v>
      </c>
    </row>
    <row r="1238" spans="3:3">
      <c r="C1238" s="18" t="s">
        <v>524</v>
      </c>
    </row>
    <row r="1239" spans="3:3">
      <c r="C1239" s="18" t="s">
        <v>525</v>
      </c>
    </row>
    <row r="1240" spans="3:3">
      <c r="C1240" s="18" t="s">
        <v>526</v>
      </c>
    </row>
    <row r="1241" spans="3:3">
      <c r="C1241" s="18" t="s">
        <v>527</v>
      </c>
    </row>
    <row r="1242" spans="3:3">
      <c r="C1242" s="18" t="s">
        <v>528</v>
      </c>
    </row>
    <row r="1243" spans="3:3">
      <c r="C1243" s="18" t="s">
        <v>529</v>
      </c>
    </row>
    <row r="1244" spans="3:3">
      <c r="C1244" s="18" t="s">
        <v>530</v>
      </c>
    </row>
    <row r="1245" spans="3:3">
      <c r="C1245" s="18" t="s">
        <v>531</v>
      </c>
    </row>
    <row r="1248" spans="3:3">
      <c r="C1248" s="18" t="s">
        <v>288</v>
      </c>
    </row>
    <row r="1249" spans="3:3">
      <c r="C1249" s="18" t="s">
        <v>289</v>
      </c>
    </row>
    <row r="1250" spans="3:3">
      <c r="C1250" s="18" t="s">
        <v>291</v>
      </c>
    </row>
    <row r="1251" spans="3:3">
      <c r="C1251" s="18" t="s">
        <v>294</v>
      </c>
    </row>
    <row r="1252" spans="3:3">
      <c r="C1252" s="18" t="s">
        <v>296</v>
      </c>
    </row>
    <row r="1253" spans="3:3">
      <c r="C1253" s="18" t="s">
        <v>274</v>
      </c>
    </row>
    <row r="1255" spans="3:3">
      <c r="C1255" s="18" t="s">
        <v>288</v>
      </c>
    </row>
    <row r="1256" spans="3:3">
      <c r="C1256" s="18" t="s">
        <v>293</v>
      </c>
    </row>
    <row r="1257" spans="3:3">
      <c r="C1257" s="18" t="s">
        <v>298</v>
      </c>
    </row>
    <row r="1258" spans="3:3">
      <c r="C1258" s="18" t="s">
        <v>289</v>
      </c>
    </row>
    <row r="1259" spans="3:3">
      <c r="C1259" s="18" t="s">
        <v>274</v>
      </c>
    </row>
    <row r="1261" spans="3:3">
      <c r="C1261" s="18" t="s">
        <v>287</v>
      </c>
    </row>
    <row r="1262" spans="3:3">
      <c r="C1262" s="18" t="s">
        <v>289</v>
      </c>
    </row>
    <row r="1263" spans="3:3">
      <c r="C1263" s="18" t="s">
        <v>296</v>
      </c>
    </row>
    <row r="1264" spans="3:3">
      <c r="C1264" s="18" t="s">
        <v>294</v>
      </c>
    </row>
    <row r="1265" spans="3:3">
      <c r="C1265" s="18" t="s">
        <v>274</v>
      </c>
    </row>
    <row r="1267" spans="3:3">
      <c r="C1267" s="18" t="s">
        <v>288</v>
      </c>
    </row>
    <row r="1268" spans="3:3">
      <c r="C1268" s="18" t="s">
        <v>289</v>
      </c>
    </row>
    <row r="1269" spans="3:3">
      <c r="C1269" s="18" t="s">
        <v>274</v>
      </c>
    </row>
    <row r="1272" spans="3:3">
      <c r="C1272" s="18" t="s">
        <v>287</v>
      </c>
    </row>
    <row r="1273" spans="3:3">
      <c r="C1273" s="18" t="s">
        <v>289</v>
      </c>
    </row>
    <row r="1274" spans="3:3">
      <c r="C1274" s="18" t="s">
        <v>291</v>
      </c>
    </row>
    <row r="1275" spans="3:3">
      <c r="C1275" s="18" t="s">
        <v>293</v>
      </c>
    </row>
    <row r="1276" spans="3:3">
      <c r="C1276" s="18" t="s">
        <v>294</v>
      </c>
    </row>
    <row r="1277" spans="3:3">
      <c r="C1277" s="18" t="s">
        <v>295</v>
      </c>
    </row>
    <row r="1278" spans="3:3">
      <c r="C1278" s="18" t="s">
        <v>296</v>
      </c>
    </row>
    <row r="1279" spans="3:3">
      <c r="C1279" s="18" t="s">
        <v>297</v>
      </c>
    </row>
    <row r="1280" spans="3:3">
      <c r="C1280" s="18" t="s">
        <v>298</v>
      </c>
    </row>
    <row r="1281" spans="3:3">
      <c r="C1281" s="18" t="s">
        <v>274</v>
      </c>
    </row>
    <row r="1283" spans="3:3">
      <c r="C1283" s="18" t="s">
        <v>32</v>
      </c>
    </row>
    <row r="1284" spans="3:3">
      <c r="C1284" s="18" t="s">
        <v>302</v>
      </c>
    </row>
    <row r="1285" spans="3:3">
      <c r="C1285" s="18" t="s">
        <v>304</v>
      </c>
    </row>
    <row r="1286" spans="3:3">
      <c r="C1286" s="18" t="s">
        <v>306</v>
      </c>
    </row>
    <row r="1287" spans="3:3">
      <c r="C1287" s="18" t="s">
        <v>308</v>
      </c>
    </row>
    <row r="1288" spans="3:3">
      <c r="C1288" s="18" t="s">
        <v>310</v>
      </c>
    </row>
    <row r="1289" spans="3:3">
      <c r="C1289" s="18" t="s">
        <v>312</v>
      </c>
    </row>
    <row r="1290" spans="3:3">
      <c r="C1290" s="18" t="s">
        <v>314</v>
      </c>
    </row>
    <row r="1291" spans="3:3">
      <c r="C1291" s="18" t="s">
        <v>316</v>
      </c>
    </row>
    <row r="1292" spans="3:3">
      <c r="C1292" s="18" t="s">
        <v>318</v>
      </c>
    </row>
    <row r="1293" spans="3:3">
      <c r="C1293" s="18" t="s">
        <v>320</v>
      </c>
    </row>
    <row r="1294" spans="3:3">
      <c r="C1294" s="18" t="s">
        <v>322</v>
      </c>
    </row>
    <row r="1295" spans="3:3">
      <c r="C1295" s="18" t="s">
        <v>324</v>
      </c>
    </row>
    <row r="1296" spans="3:3">
      <c r="C1296" s="18" t="s">
        <v>326</v>
      </c>
    </row>
    <row r="1297" spans="3:3">
      <c r="C1297" s="18" t="s">
        <v>328</v>
      </c>
    </row>
    <row r="1298" spans="3:3">
      <c r="C1298" s="18" t="s">
        <v>330</v>
      </c>
    </row>
    <row r="1299" spans="3:3">
      <c r="C1299" s="18" t="s">
        <v>332</v>
      </c>
    </row>
    <row r="1300" spans="3:3">
      <c r="C1300" s="18" t="s">
        <v>334</v>
      </c>
    </row>
    <row r="1301" spans="3:3">
      <c r="C1301" s="18" t="s">
        <v>336</v>
      </c>
    </row>
    <row r="1302" spans="3:3">
      <c r="C1302" s="18" t="s">
        <v>338</v>
      </c>
    </row>
    <row r="1303" spans="3:3">
      <c r="C1303" s="18" t="s">
        <v>340</v>
      </c>
    </row>
    <row r="1304" spans="3:3">
      <c r="C1304" s="18" t="s">
        <v>342</v>
      </c>
    </row>
    <row r="1305" spans="3:3">
      <c r="C1305" s="18" t="s">
        <v>344</v>
      </c>
    </row>
    <row r="1306" spans="3:3">
      <c r="C1306" s="18" t="s">
        <v>346</v>
      </c>
    </row>
    <row r="1307" spans="3:3">
      <c r="C1307" s="18" t="s">
        <v>348</v>
      </c>
    </row>
    <row r="1308" spans="3:3">
      <c r="C1308" s="18" t="s">
        <v>350</v>
      </c>
    </row>
    <row r="1309" spans="3:3">
      <c r="C1309" s="18" t="s">
        <v>352</v>
      </c>
    </row>
    <row r="1310" spans="3:3">
      <c r="C1310" s="18" t="s">
        <v>354</v>
      </c>
    </row>
    <row r="1311" spans="3:3">
      <c r="C1311" s="18" t="s">
        <v>356</v>
      </c>
    </row>
    <row r="1312" spans="3:3">
      <c r="C1312" s="18" t="s">
        <v>358</v>
      </c>
    </row>
    <row r="1313" spans="3:3">
      <c r="C1313" s="18" t="s">
        <v>360</v>
      </c>
    </row>
    <row r="1314" spans="3:3">
      <c r="C1314" s="18" t="s">
        <v>362</v>
      </c>
    </row>
    <row r="1315" spans="3:3">
      <c r="C1315" s="18" t="s">
        <v>274</v>
      </c>
    </row>
  </sheetData>
  <autoFilter ref="A1:D1040" xr:uid="{00000000-0009-0000-0000-00001F000000}"/>
  <sortState ref="C81:C84">
    <sortCondition ref="C81"/>
  </sortState>
  <pageMargins left="0.70866141732283472" right="0.70866141732283472" top="0.74803149606299213" bottom="0.74803149606299213" header="0.31496062992125984" footer="0.31496062992125984"/>
  <pageSetup paperSize="9" scale="60" orientation="landscape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2"/>
  <dimension ref="A1:E795"/>
  <sheetViews>
    <sheetView showGridLines="0" rightToLeft="1" workbookViewId="0">
      <pane ySplit="1" topLeftCell="A2" activePane="bottomLeft" state="frozen"/>
      <selection pane="bottomLeft"/>
    </sheetView>
  </sheetViews>
  <sheetFormatPr defaultRowHeight="15" outlineLevelRow="1"/>
  <cols>
    <col min="1" max="1" width="25.625" style="61" customWidth="1"/>
    <col min="2" max="2" width="48.75" style="61" customWidth="1"/>
    <col min="3" max="3" width="12" customWidth="1"/>
    <col min="4" max="4" width="23.5" style="1" customWidth="1"/>
    <col min="5" max="5" width="14.25" customWidth="1"/>
  </cols>
  <sheetData>
    <row r="1" spans="1:5" ht="15.75">
      <c r="A1" s="109" t="s">
        <v>1073</v>
      </c>
      <c r="B1" s="110" t="s">
        <v>1074</v>
      </c>
      <c r="C1" s="110" t="s">
        <v>1075</v>
      </c>
      <c r="D1" s="111" t="s">
        <v>1076</v>
      </c>
      <c r="E1" s="125"/>
    </row>
    <row r="2" spans="1:5" ht="15.75" outlineLevel="1">
      <c r="A2" s="40" t="s">
        <v>914</v>
      </c>
      <c r="B2" s="41" t="s">
        <v>0</v>
      </c>
      <c r="C2" s="40">
        <v>5.0999999999999996</v>
      </c>
      <c r="D2" s="113"/>
    </row>
    <row r="3" spans="1:5" ht="15.75" outlineLevel="1">
      <c r="A3" s="40" t="s">
        <v>914</v>
      </c>
      <c r="B3" s="41" t="s">
        <v>1</v>
      </c>
      <c r="C3" s="40">
        <v>5.2</v>
      </c>
      <c r="D3" s="113"/>
    </row>
    <row r="4" spans="1:5" ht="15.75" outlineLevel="1">
      <c r="A4" s="40" t="s">
        <v>914</v>
      </c>
      <c r="B4" s="41" t="s">
        <v>125</v>
      </c>
      <c r="C4" s="40">
        <v>5.4</v>
      </c>
      <c r="D4" s="113"/>
    </row>
    <row r="5" spans="1:5" ht="15.75" outlineLevel="1">
      <c r="A5" s="40" t="s">
        <v>914</v>
      </c>
      <c r="B5" s="41" t="s">
        <v>126</v>
      </c>
      <c r="C5" s="40">
        <v>5.7</v>
      </c>
      <c r="D5" s="113"/>
    </row>
    <row r="6" spans="1:5" ht="15.75" outlineLevel="1">
      <c r="A6" s="40" t="s">
        <v>914</v>
      </c>
      <c r="B6" s="41" t="s">
        <v>127</v>
      </c>
      <c r="C6" s="40">
        <v>5.1100000000000003</v>
      </c>
      <c r="D6" s="113"/>
    </row>
    <row r="7" spans="1:5" ht="15.75" outlineLevel="1">
      <c r="A7" s="40" t="s">
        <v>914</v>
      </c>
      <c r="B7" s="41" t="s">
        <v>5</v>
      </c>
      <c r="C7" s="40">
        <v>5.26</v>
      </c>
      <c r="D7" s="113"/>
    </row>
    <row r="8" spans="1:5" ht="15.75" outlineLevel="1">
      <c r="A8" s="40" t="s">
        <v>914</v>
      </c>
      <c r="B8" s="41" t="s">
        <v>6</v>
      </c>
      <c r="C8" s="40">
        <v>5.27</v>
      </c>
      <c r="D8" s="113"/>
    </row>
    <row r="9" spans="1:5" ht="15.75" outlineLevel="1">
      <c r="A9" s="40" t="s">
        <v>914</v>
      </c>
      <c r="B9" s="41" t="s">
        <v>84</v>
      </c>
      <c r="C9" s="40">
        <v>5.36</v>
      </c>
      <c r="D9" s="113"/>
    </row>
    <row r="10" spans="1:5" ht="15.75" outlineLevel="1">
      <c r="A10" s="40" t="s">
        <v>914</v>
      </c>
      <c r="B10" s="41" t="s">
        <v>129</v>
      </c>
      <c r="C10" s="42">
        <v>5.5</v>
      </c>
      <c r="D10" s="113"/>
    </row>
    <row r="11" spans="1:5" ht="15.75" outlineLevel="1">
      <c r="A11" s="40" t="s">
        <v>914</v>
      </c>
      <c r="B11" s="41" t="s">
        <v>10</v>
      </c>
      <c r="C11" s="40">
        <v>5.51</v>
      </c>
      <c r="D11" s="113"/>
    </row>
    <row r="12" spans="1:5" ht="15.75" outlineLevel="1">
      <c r="A12" s="40" t="s">
        <v>914</v>
      </c>
      <c r="B12" s="41" t="s">
        <v>11</v>
      </c>
      <c r="C12" s="40">
        <v>5.53</v>
      </c>
      <c r="D12" s="113"/>
    </row>
    <row r="13" spans="1:5" ht="15.75" outlineLevel="1">
      <c r="A13" s="40" t="s">
        <v>914</v>
      </c>
      <c r="B13" s="41" t="s">
        <v>94</v>
      </c>
      <c r="C13" s="40">
        <v>5.59</v>
      </c>
      <c r="D13" s="113"/>
    </row>
    <row r="14" spans="1:5" ht="15.75" outlineLevel="1">
      <c r="A14" s="40" t="s">
        <v>914</v>
      </c>
      <c r="B14" s="41" t="s">
        <v>18</v>
      </c>
      <c r="C14" s="40">
        <v>5.54</v>
      </c>
      <c r="D14" s="113"/>
    </row>
    <row r="15" spans="1:5" ht="15.75" outlineLevel="1">
      <c r="A15" s="40" t="s">
        <v>914</v>
      </c>
      <c r="B15" s="41" t="s">
        <v>14</v>
      </c>
      <c r="C15" s="42">
        <v>5.7</v>
      </c>
      <c r="D15" s="112" t="s">
        <v>1077</v>
      </c>
    </row>
    <row r="16" spans="1:5" ht="15.75" outlineLevel="1">
      <c r="A16" s="40" t="s">
        <v>914</v>
      </c>
      <c r="B16" s="41" t="s">
        <v>20</v>
      </c>
      <c r="C16" s="40">
        <v>5.63</v>
      </c>
      <c r="D16" s="113"/>
    </row>
    <row r="17" spans="1:4" ht="15.75" outlineLevel="1">
      <c r="A17" s="40" t="s">
        <v>914</v>
      </c>
      <c r="B17" s="41" t="s">
        <v>24</v>
      </c>
      <c r="C17" s="40">
        <v>5.47</v>
      </c>
      <c r="D17" s="113"/>
    </row>
    <row r="18" spans="1:4" ht="15.75" outlineLevel="1">
      <c r="A18" s="40" t="s">
        <v>914</v>
      </c>
      <c r="B18" s="41" t="s">
        <v>25</v>
      </c>
      <c r="C18" s="40">
        <v>5.48</v>
      </c>
      <c r="D18" s="113"/>
    </row>
    <row r="19" spans="1:4" ht="15.75">
      <c r="A19" s="46" t="s">
        <v>914</v>
      </c>
      <c r="B19" s="41"/>
      <c r="C19" s="40"/>
      <c r="D19" s="113"/>
    </row>
    <row r="20" spans="1:4" ht="15.75" outlineLevel="1">
      <c r="A20" s="40" t="s">
        <v>924</v>
      </c>
      <c r="B20" s="41" t="s">
        <v>0</v>
      </c>
      <c r="C20" s="40">
        <v>5.0999999999999996</v>
      </c>
      <c r="D20" s="113"/>
    </row>
    <row r="21" spans="1:4" ht="15.75" outlineLevel="1">
      <c r="A21" s="40" t="s">
        <v>924</v>
      </c>
      <c r="B21" s="41" t="s">
        <v>1</v>
      </c>
      <c r="C21" s="40">
        <v>5.2</v>
      </c>
      <c r="D21" s="113"/>
    </row>
    <row r="22" spans="1:4" ht="15.75" outlineLevel="1">
      <c r="A22" s="40" t="s">
        <v>924</v>
      </c>
      <c r="B22" s="41" t="s">
        <v>2</v>
      </c>
      <c r="C22" s="40">
        <v>5.3</v>
      </c>
      <c r="D22" s="113"/>
    </row>
    <row r="23" spans="1:4" ht="15.75" outlineLevel="1">
      <c r="A23" s="40" t="s">
        <v>924</v>
      </c>
      <c r="B23" s="41" t="s">
        <v>1078</v>
      </c>
      <c r="C23" s="40">
        <v>5.14</v>
      </c>
      <c r="D23" s="113"/>
    </row>
    <row r="24" spans="1:4" ht="15.75" outlineLevel="1">
      <c r="A24" s="40" t="s">
        <v>924</v>
      </c>
      <c r="B24" s="41" t="s">
        <v>4</v>
      </c>
      <c r="C24" s="40">
        <v>5.19</v>
      </c>
      <c r="D24" s="113"/>
    </row>
    <row r="25" spans="1:4" ht="15.75" outlineLevel="1">
      <c r="A25" s="40" t="s">
        <v>924</v>
      </c>
      <c r="B25" s="41" t="s">
        <v>5</v>
      </c>
      <c r="C25" s="40">
        <v>5.26</v>
      </c>
      <c r="D25" s="113"/>
    </row>
    <row r="26" spans="1:4" ht="15.75" outlineLevel="1">
      <c r="A26" s="40" t="s">
        <v>924</v>
      </c>
      <c r="B26" s="41" t="s">
        <v>6</v>
      </c>
      <c r="C26" s="40">
        <v>5.27</v>
      </c>
      <c r="D26" s="113"/>
    </row>
    <row r="27" spans="1:4" ht="15.75" outlineLevel="1">
      <c r="A27" s="40" t="s">
        <v>924</v>
      </c>
      <c r="B27" s="41" t="s">
        <v>7</v>
      </c>
      <c r="C27" s="40">
        <v>5.28</v>
      </c>
      <c r="D27" s="113"/>
    </row>
    <row r="28" spans="1:4" ht="15.75" outlineLevel="1">
      <c r="A28" s="40" t="s">
        <v>924</v>
      </c>
      <c r="B28" s="41" t="s">
        <v>8</v>
      </c>
      <c r="C28" s="42">
        <v>5.3</v>
      </c>
      <c r="D28" s="113"/>
    </row>
    <row r="29" spans="1:4" ht="15.75" outlineLevel="1">
      <c r="A29" s="40" t="s">
        <v>924</v>
      </c>
      <c r="B29" s="41" t="s">
        <v>9</v>
      </c>
      <c r="C29" s="40">
        <v>5.49</v>
      </c>
      <c r="D29" s="113"/>
    </row>
    <row r="30" spans="1:4" ht="15.75" outlineLevel="1">
      <c r="A30" s="40" t="s">
        <v>924</v>
      </c>
      <c r="B30" s="41" t="s">
        <v>10</v>
      </c>
      <c r="C30" s="40">
        <v>5.51</v>
      </c>
      <c r="D30" s="113"/>
    </row>
    <row r="31" spans="1:4" ht="15.75" outlineLevel="1">
      <c r="A31" s="40" t="s">
        <v>924</v>
      </c>
      <c r="B31" s="41" t="s">
        <v>11</v>
      </c>
      <c r="C31" s="40">
        <v>5.53</v>
      </c>
      <c r="D31" s="113"/>
    </row>
    <row r="32" spans="1:4" ht="15.75" outlineLevel="1">
      <c r="A32" s="40" t="s">
        <v>924</v>
      </c>
      <c r="B32" s="41" t="s">
        <v>12</v>
      </c>
      <c r="C32" s="40">
        <v>5.69</v>
      </c>
      <c r="D32" s="113"/>
    </row>
    <row r="33" spans="1:4" ht="15.75" outlineLevel="1">
      <c r="A33" s="40" t="s">
        <v>924</v>
      </c>
      <c r="B33" s="41" t="s">
        <v>13</v>
      </c>
      <c r="C33" s="40">
        <v>5.75</v>
      </c>
      <c r="D33" s="113"/>
    </row>
    <row r="34" spans="1:4" ht="15.75" outlineLevel="1">
      <c r="A34" s="40" t="s">
        <v>924</v>
      </c>
      <c r="B34" s="41" t="s">
        <v>14</v>
      </c>
      <c r="C34" s="42">
        <v>5.7</v>
      </c>
      <c r="D34" s="113"/>
    </row>
    <row r="35" spans="1:4" ht="15.75" outlineLevel="1">
      <c r="A35" s="40" t="s">
        <v>924</v>
      </c>
      <c r="B35" s="41" t="s">
        <v>15</v>
      </c>
      <c r="C35" s="40">
        <v>5.74</v>
      </c>
      <c r="D35" s="113"/>
    </row>
    <row r="36" spans="1:4" ht="15.75" outlineLevel="1">
      <c r="A36" s="40" t="s">
        <v>924</v>
      </c>
      <c r="B36" s="41" t="s">
        <v>16</v>
      </c>
      <c r="C36" s="40">
        <v>5.62</v>
      </c>
      <c r="D36" s="113"/>
    </row>
    <row r="37" spans="1:4" ht="15.75" outlineLevel="1">
      <c r="A37" s="40" t="s">
        <v>924</v>
      </c>
      <c r="B37" s="41" t="s">
        <v>17</v>
      </c>
      <c r="C37" s="40">
        <v>5.58</v>
      </c>
      <c r="D37" s="113"/>
    </row>
    <row r="38" spans="1:4" ht="15.75" outlineLevel="1">
      <c r="A38" s="40" t="s">
        <v>924</v>
      </c>
      <c r="B38" s="41" t="s">
        <v>18</v>
      </c>
      <c r="C38" s="40">
        <v>5.54</v>
      </c>
      <c r="D38" s="113"/>
    </row>
    <row r="39" spans="1:4" ht="15.75" outlineLevel="1">
      <c r="A39" s="40" t="s">
        <v>924</v>
      </c>
      <c r="B39" s="41" t="s">
        <v>19</v>
      </c>
      <c r="C39" s="40">
        <v>5.55</v>
      </c>
      <c r="D39" s="113"/>
    </row>
    <row r="40" spans="1:4" ht="15.75" outlineLevel="1">
      <c r="A40" s="40" t="s">
        <v>924</v>
      </c>
      <c r="B40" s="41" t="s">
        <v>20</v>
      </c>
      <c r="C40" s="40">
        <v>5.63</v>
      </c>
      <c r="D40" s="113"/>
    </row>
    <row r="41" spans="1:4" ht="15.75" outlineLevel="1">
      <c r="A41" s="40" t="s">
        <v>924</v>
      </c>
      <c r="B41" s="41" t="s">
        <v>21</v>
      </c>
      <c r="C41" s="40">
        <v>5.65</v>
      </c>
      <c r="D41" s="113"/>
    </row>
    <row r="42" spans="1:4" ht="15.75" outlineLevel="1">
      <c r="A42" s="40" t="s">
        <v>924</v>
      </c>
      <c r="B42" s="41" t="s">
        <v>22</v>
      </c>
      <c r="C42" s="40">
        <v>5.68</v>
      </c>
      <c r="D42" s="113"/>
    </row>
    <row r="43" spans="1:4" ht="15.75" outlineLevel="1">
      <c r="A43" s="40" t="s">
        <v>924</v>
      </c>
      <c r="B43" s="41" t="s">
        <v>23</v>
      </c>
      <c r="C43" s="40">
        <v>5.45</v>
      </c>
      <c r="D43" s="113"/>
    </row>
    <row r="44" spans="1:4" ht="15.75" outlineLevel="1">
      <c r="A44" s="40" t="s">
        <v>924</v>
      </c>
      <c r="B44" s="41" t="s">
        <v>24</v>
      </c>
      <c r="C44" s="40">
        <v>5.47</v>
      </c>
      <c r="D44" s="113"/>
    </row>
    <row r="45" spans="1:4" ht="15.75" outlineLevel="1">
      <c r="A45" s="40" t="s">
        <v>924</v>
      </c>
      <c r="B45" s="41" t="s">
        <v>25</v>
      </c>
      <c r="C45" s="40">
        <v>5.48</v>
      </c>
      <c r="D45" s="113"/>
    </row>
    <row r="46" spans="1:4" ht="15.75">
      <c r="A46" s="46" t="s">
        <v>924</v>
      </c>
      <c r="B46" s="41"/>
      <c r="C46" s="40"/>
      <c r="D46" s="113"/>
    </row>
    <row r="47" spans="1:4" ht="15.75" outlineLevel="1">
      <c r="A47" s="40" t="s">
        <v>930</v>
      </c>
      <c r="B47" s="41" t="s">
        <v>0</v>
      </c>
      <c r="C47" s="40">
        <v>5.0999999999999996</v>
      </c>
      <c r="D47" s="113"/>
    </row>
    <row r="48" spans="1:4" ht="15.75" outlineLevel="1">
      <c r="A48" s="40" t="s">
        <v>930</v>
      </c>
      <c r="B48" s="41" t="s">
        <v>1</v>
      </c>
      <c r="C48" s="40">
        <v>5.2</v>
      </c>
      <c r="D48" s="113"/>
    </row>
    <row r="49" spans="1:4" ht="15.75" outlineLevel="1">
      <c r="A49" s="40" t="s">
        <v>930</v>
      </c>
      <c r="B49" s="41" t="s">
        <v>2</v>
      </c>
      <c r="C49" s="40">
        <v>5.3</v>
      </c>
      <c r="D49" s="113"/>
    </row>
    <row r="50" spans="1:4" ht="15.75" outlineLevel="1">
      <c r="A50" s="40" t="s">
        <v>930</v>
      </c>
      <c r="B50" s="41" t="s">
        <v>105</v>
      </c>
      <c r="C50" s="40">
        <v>5.6</v>
      </c>
      <c r="D50" s="113"/>
    </row>
    <row r="51" spans="1:4" ht="15.75" outlineLevel="1">
      <c r="A51" s="40" t="s">
        <v>930</v>
      </c>
      <c r="B51" s="41" t="s">
        <v>1079</v>
      </c>
      <c r="C51" s="42">
        <v>5.0999999999999996</v>
      </c>
      <c r="D51" s="113"/>
    </row>
    <row r="52" spans="1:4" ht="15.75" outlineLevel="1">
      <c r="A52" s="40" t="s">
        <v>930</v>
      </c>
      <c r="B52" s="41" t="s">
        <v>1078</v>
      </c>
      <c r="C52" s="40">
        <v>5.14</v>
      </c>
      <c r="D52" s="113"/>
    </row>
    <row r="53" spans="1:4" ht="15.75" outlineLevel="1">
      <c r="A53" s="40" t="s">
        <v>930</v>
      </c>
      <c r="B53" s="41" t="s">
        <v>4</v>
      </c>
      <c r="C53" s="40">
        <v>5.19</v>
      </c>
      <c r="D53" s="113"/>
    </row>
    <row r="54" spans="1:4" ht="15.75" outlineLevel="1">
      <c r="A54" s="40" t="s">
        <v>930</v>
      </c>
      <c r="B54" s="41" t="s">
        <v>107</v>
      </c>
      <c r="C54" s="40">
        <v>5.24</v>
      </c>
      <c r="D54" s="113"/>
    </row>
    <row r="55" spans="1:4" ht="15.75" outlineLevel="1">
      <c r="A55" s="40" t="s">
        <v>930</v>
      </c>
      <c r="B55" s="41" t="s">
        <v>5</v>
      </c>
      <c r="C55" s="40">
        <v>5.26</v>
      </c>
      <c r="D55" s="113"/>
    </row>
    <row r="56" spans="1:4" ht="15.75" outlineLevel="1">
      <c r="A56" s="40" t="s">
        <v>930</v>
      </c>
      <c r="B56" s="41" t="s">
        <v>6</v>
      </c>
      <c r="C56" s="40">
        <v>5.27</v>
      </c>
      <c r="D56" s="113"/>
    </row>
    <row r="57" spans="1:4" ht="15.75" outlineLevel="1">
      <c r="A57" s="40" t="s">
        <v>930</v>
      </c>
      <c r="B57" s="41" t="s">
        <v>7</v>
      </c>
      <c r="C57" s="40">
        <v>5.28</v>
      </c>
      <c r="D57" s="113"/>
    </row>
    <row r="58" spans="1:4" ht="15.75" outlineLevel="1">
      <c r="A58" s="40" t="s">
        <v>930</v>
      </c>
      <c r="B58" s="41" t="s">
        <v>8</v>
      </c>
      <c r="C58" s="42">
        <v>5.3</v>
      </c>
      <c r="D58" s="113"/>
    </row>
    <row r="59" spans="1:4" ht="15.75" outlineLevel="1">
      <c r="A59" s="40" t="s">
        <v>930</v>
      </c>
      <c r="B59" s="41" t="s">
        <v>108</v>
      </c>
      <c r="C59" s="40">
        <v>5.31</v>
      </c>
      <c r="D59" s="113"/>
    </row>
    <row r="60" spans="1:4" ht="15.75" outlineLevel="1">
      <c r="A60" s="40" t="s">
        <v>930</v>
      </c>
      <c r="B60" s="41" t="s">
        <v>84</v>
      </c>
      <c r="C60" s="40">
        <v>5.36</v>
      </c>
      <c r="D60" s="113"/>
    </row>
    <row r="61" spans="1:4" ht="15.75" outlineLevel="1">
      <c r="A61" s="40" t="s">
        <v>930</v>
      </c>
      <c r="B61" s="41" t="s">
        <v>9</v>
      </c>
      <c r="C61" s="40">
        <v>5.49</v>
      </c>
      <c r="D61" s="113"/>
    </row>
    <row r="62" spans="1:4" ht="15.75" outlineLevel="1">
      <c r="A62" s="40" t="s">
        <v>930</v>
      </c>
      <c r="B62" s="41" t="s">
        <v>10</v>
      </c>
      <c r="C62" s="40">
        <v>5.51</v>
      </c>
      <c r="D62" s="113"/>
    </row>
    <row r="63" spans="1:4" ht="15.75" outlineLevel="1">
      <c r="A63" s="40" t="s">
        <v>930</v>
      </c>
      <c r="B63" s="41" t="s">
        <v>1080</v>
      </c>
      <c r="C63" s="40">
        <v>5.52</v>
      </c>
      <c r="D63" s="113"/>
    </row>
    <row r="64" spans="1:4" ht="15.75" outlineLevel="1">
      <c r="A64" s="40" t="s">
        <v>930</v>
      </c>
      <c r="B64" s="41" t="s">
        <v>11</v>
      </c>
      <c r="C64" s="40">
        <v>5.53</v>
      </c>
      <c r="D64" s="113"/>
    </row>
    <row r="65" spans="1:4" ht="15.75" outlineLevel="1">
      <c r="A65" s="40" t="s">
        <v>930</v>
      </c>
      <c r="B65" s="41" t="s">
        <v>12</v>
      </c>
      <c r="C65" s="40">
        <v>5.69</v>
      </c>
      <c r="D65" s="113"/>
    </row>
    <row r="66" spans="1:4" ht="15.75" outlineLevel="1">
      <c r="A66" s="40" t="s">
        <v>930</v>
      </c>
      <c r="B66" s="41" t="s">
        <v>873</v>
      </c>
      <c r="C66" s="42">
        <v>5.72</v>
      </c>
      <c r="D66" s="113"/>
    </row>
    <row r="67" spans="1:4" ht="15.75" outlineLevel="1">
      <c r="A67" s="40" t="s">
        <v>930</v>
      </c>
      <c r="B67" s="41" t="s">
        <v>13</v>
      </c>
      <c r="C67" s="40">
        <v>5.75</v>
      </c>
      <c r="D67" s="113"/>
    </row>
    <row r="68" spans="1:4" ht="15.75" outlineLevel="1">
      <c r="A68" s="40" t="s">
        <v>930</v>
      </c>
      <c r="B68" s="41" t="s">
        <v>14</v>
      </c>
      <c r="C68" s="42">
        <v>5.7</v>
      </c>
      <c r="D68" s="113"/>
    </row>
    <row r="69" spans="1:4" ht="15.75" outlineLevel="1">
      <c r="A69" s="40" t="s">
        <v>930</v>
      </c>
      <c r="B69" s="41" t="s">
        <v>15</v>
      </c>
      <c r="C69" s="40">
        <v>5.74</v>
      </c>
      <c r="D69" s="113"/>
    </row>
    <row r="70" spans="1:4" ht="15.75" outlineLevel="1">
      <c r="A70" s="40" t="s">
        <v>930</v>
      </c>
      <c r="B70" s="41" t="s">
        <v>371</v>
      </c>
      <c r="C70" s="40">
        <v>5.76</v>
      </c>
      <c r="D70" s="113"/>
    </row>
    <row r="71" spans="1:4" ht="15.75" outlineLevel="1">
      <c r="A71" s="40" t="s">
        <v>930</v>
      </c>
      <c r="B71" s="41" t="s">
        <v>794</v>
      </c>
      <c r="C71" s="40">
        <v>5.89</v>
      </c>
      <c r="D71" s="112" t="s">
        <v>1077</v>
      </c>
    </row>
    <row r="72" spans="1:4" ht="15.75" outlineLevel="1">
      <c r="A72" s="40" t="s">
        <v>930</v>
      </c>
      <c r="B72" s="41" t="s">
        <v>17</v>
      </c>
      <c r="C72" s="40">
        <v>5.58</v>
      </c>
      <c r="D72" s="113"/>
    </row>
    <row r="73" spans="1:4" ht="15.75" outlineLevel="1">
      <c r="A73" s="40" t="s">
        <v>930</v>
      </c>
      <c r="B73" s="41" t="s">
        <v>16</v>
      </c>
      <c r="C73" s="40">
        <v>5.62</v>
      </c>
      <c r="D73" s="113"/>
    </row>
    <row r="74" spans="1:4" ht="15.75" outlineLevel="1">
      <c r="A74" s="40" t="s">
        <v>930</v>
      </c>
      <c r="B74" s="41" t="s">
        <v>18</v>
      </c>
      <c r="C74" s="40">
        <v>5.54</v>
      </c>
      <c r="D74" s="113"/>
    </row>
    <row r="75" spans="1:4" ht="15.75" outlineLevel="1">
      <c r="A75" s="40" t="s">
        <v>930</v>
      </c>
      <c r="B75" s="41" t="s">
        <v>19</v>
      </c>
      <c r="C75" s="40">
        <v>5.55</v>
      </c>
      <c r="D75" s="113"/>
    </row>
    <row r="76" spans="1:4" ht="15.75" outlineLevel="1">
      <c r="A76" s="40" t="s">
        <v>930</v>
      </c>
      <c r="B76" s="41" t="s">
        <v>20</v>
      </c>
      <c r="C76" s="40">
        <v>5.63</v>
      </c>
      <c r="D76" s="113"/>
    </row>
    <row r="77" spans="1:4" ht="15.75" outlineLevel="1">
      <c r="A77" s="40" t="s">
        <v>930</v>
      </c>
      <c r="B77" s="41" t="s">
        <v>21</v>
      </c>
      <c r="C77" s="40">
        <v>5.65</v>
      </c>
      <c r="D77" s="113"/>
    </row>
    <row r="78" spans="1:4" ht="15.75" outlineLevel="1">
      <c r="A78" s="40" t="s">
        <v>930</v>
      </c>
      <c r="B78" s="41" t="s">
        <v>124</v>
      </c>
      <c r="C78" s="40">
        <v>5.66</v>
      </c>
      <c r="D78" s="113"/>
    </row>
    <row r="79" spans="1:4" ht="15.75" outlineLevel="1">
      <c r="A79" s="40" t="s">
        <v>930</v>
      </c>
      <c r="B79" s="41" t="s">
        <v>22</v>
      </c>
      <c r="C79" s="40">
        <v>5.68</v>
      </c>
      <c r="D79" s="113"/>
    </row>
    <row r="80" spans="1:4" ht="15.75" outlineLevel="1">
      <c r="A80" s="40" t="s">
        <v>930</v>
      </c>
      <c r="B80" s="41" t="s">
        <v>23</v>
      </c>
      <c r="C80" s="40">
        <v>5.45</v>
      </c>
      <c r="D80" s="113"/>
    </row>
    <row r="81" spans="1:4" ht="15.75" outlineLevel="1">
      <c r="A81" s="40" t="s">
        <v>930</v>
      </c>
      <c r="B81" s="41" t="s">
        <v>24</v>
      </c>
      <c r="C81" s="40">
        <v>5.47</v>
      </c>
      <c r="D81" s="113"/>
    </row>
    <row r="82" spans="1:4" ht="15.75" outlineLevel="1">
      <c r="A82" s="40" t="s">
        <v>930</v>
      </c>
      <c r="B82" s="41" t="s">
        <v>25</v>
      </c>
      <c r="C82" s="40">
        <v>5.48</v>
      </c>
      <c r="D82" s="113"/>
    </row>
    <row r="83" spans="1:4" ht="15.75">
      <c r="A83" s="46" t="s">
        <v>930</v>
      </c>
      <c r="B83" s="41"/>
      <c r="C83" s="40"/>
      <c r="D83" s="113"/>
    </row>
    <row r="84" spans="1:4" ht="15.75" outlineLevel="1">
      <c r="A84" s="40" t="s">
        <v>931</v>
      </c>
      <c r="B84" s="41" t="s">
        <v>0</v>
      </c>
      <c r="C84" s="40">
        <v>5.0999999999999996</v>
      </c>
      <c r="D84" s="113"/>
    </row>
    <row r="85" spans="1:4" ht="15.75" outlineLevel="1">
      <c r="A85" s="40" t="s">
        <v>931</v>
      </c>
      <c r="B85" s="41" t="s">
        <v>1</v>
      </c>
      <c r="C85" s="40">
        <v>5.2</v>
      </c>
      <c r="D85" s="113"/>
    </row>
    <row r="86" spans="1:4" ht="15.75" outlineLevel="1">
      <c r="A86" s="40" t="s">
        <v>931</v>
      </c>
      <c r="B86" s="41" t="s">
        <v>2</v>
      </c>
      <c r="C86" s="40">
        <v>5.3</v>
      </c>
      <c r="D86" s="113"/>
    </row>
    <row r="87" spans="1:4" ht="15.75" outlineLevel="1">
      <c r="A87" s="40" t="s">
        <v>931</v>
      </c>
      <c r="B87" s="41" t="s">
        <v>105</v>
      </c>
      <c r="C87" s="40">
        <v>5.6</v>
      </c>
      <c r="D87" s="113"/>
    </row>
    <row r="88" spans="1:4" ht="15.75" outlineLevel="1">
      <c r="A88" s="40" t="s">
        <v>931</v>
      </c>
      <c r="B88" s="41" t="s">
        <v>1079</v>
      </c>
      <c r="C88" s="42">
        <v>5.0999999999999996</v>
      </c>
      <c r="D88" s="113"/>
    </row>
    <row r="89" spans="1:4" ht="15.75" outlineLevel="1">
      <c r="A89" s="40" t="s">
        <v>931</v>
      </c>
      <c r="B89" s="41" t="s">
        <v>1078</v>
      </c>
      <c r="C89" s="40">
        <v>5.14</v>
      </c>
      <c r="D89" s="113"/>
    </row>
    <row r="90" spans="1:4" ht="15.75" outlineLevel="1">
      <c r="A90" s="40" t="s">
        <v>931</v>
      </c>
      <c r="B90" s="41" t="s">
        <v>4</v>
      </c>
      <c r="C90" s="40">
        <v>5.19</v>
      </c>
      <c r="D90" s="113"/>
    </row>
    <row r="91" spans="1:4" ht="15.75" outlineLevel="1">
      <c r="A91" s="40" t="s">
        <v>931</v>
      </c>
      <c r="B91" s="41" t="s">
        <v>107</v>
      </c>
      <c r="C91" s="40">
        <v>5.24</v>
      </c>
      <c r="D91" s="113"/>
    </row>
    <row r="92" spans="1:4" ht="15.75" outlineLevel="1">
      <c r="A92" s="40" t="s">
        <v>931</v>
      </c>
      <c r="B92" s="41" t="s">
        <v>5</v>
      </c>
      <c r="C92" s="40">
        <v>5.26</v>
      </c>
      <c r="D92" s="113"/>
    </row>
    <row r="93" spans="1:4" ht="15.75" outlineLevel="1">
      <c r="A93" s="40" t="s">
        <v>931</v>
      </c>
      <c r="B93" s="41" t="s">
        <v>6</v>
      </c>
      <c r="C93" s="40">
        <v>5.27</v>
      </c>
      <c r="D93" s="113"/>
    </row>
    <row r="94" spans="1:4" ht="15.75" outlineLevel="1">
      <c r="A94" s="40" t="s">
        <v>931</v>
      </c>
      <c r="B94" s="41" t="s">
        <v>7</v>
      </c>
      <c r="C94" s="40">
        <v>5.28</v>
      </c>
      <c r="D94" s="113"/>
    </row>
    <row r="95" spans="1:4" ht="15.75" outlineLevel="1">
      <c r="A95" s="40" t="s">
        <v>931</v>
      </c>
      <c r="B95" s="41" t="s">
        <v>286</v>
      </c>
      <c r="C95" s="40">
        <v>5.29</v>
      </c>
      <c r="D95" s="113"/>
    </row>
    <row r="96" spans="1:4" ht="15.75" outlineLevel="1">
      <c r="A96" s="40" t="s">
        <v>931</v>
      </c>
      <c r="B96" s="41" t="s">
        <v>8</v>
      </c>
      <c r="C96" s="42">
        <v>5.3</v>
      </c>
      <c r="D96" s="113"/>
    </row>
    <row r="97" spans="1:4" ht="15.75" outlineLevel="1">
      <c r="A97" s="40" t="s">
        <v>931</v>
      </c>
      <c r="B97" s="41" t="s">
        <v>108</v>
      </c>
      <c r="C97" s="40">
        <v>5.31</v>
      </c>
      <c r="D97" s="113"/>
    </row>
    <row r="98" spans="1:4" ht="15.75" outlineLevel="1">
      <c r="A98" s="40" t="s">
        <v>931</v>
      </c>
      <c r="B98" s="41" t="s">
        <v>84</v>
      </c>
      <c r="C98" s="40">
        <v>5.36</v>
      </c>
      <c r="D98" s="113"/>
    </row>
    <row r="99" spans="1:4" ht="15.75" outlineLevel="1">
      <c r="A99" s="40" t="s">
        <v>931</v>
      </c>
      <c r="B99" s="41" t="s">
        <v>9</v>
      </c>
      <c r="C99" s="40">
        <v>5.49</v>
      </c>
      <c r="D99" s="113"/>
    </row>
    <row r="100" spans="1:4" ht="15.75" outlineLevel="1">
      <c r="A100" s="40" t="s">
        <v>931</v>
      </c>
      <c r="B100" s="41" t="s">
        <v>10</v>
      </c>
      <c r="C100" s="40">
        <v>5.51</v>
      </c>
      <c r="D100" s="113"/>
    </row>
    <row r="101" spans="1:4" ht="15.75" outlineLevel="1">
      <c r="A101" s="40" t="s">
        <v>931</v>
      </c>
      <c r="B101" s="41" t="s">
        <v>1080</v>
      </c>
      <c r="C101" s="40">
        <v>5.52</v>
      </c>
      <c r="D101" s="113"/>
    </row>
    <row r="102" spans="1:4" ht="15.75" outlineLevel="1">
      <c r="A102" s="40" t="s">
        <v>931</v>
      </c>
      <c r="B102" s="41" t="s">
        <v>11</v>
      </c>
      <c r="C102" s="40">
        <v>5.53</v>
      </c>
      <c r="D102" s="113"/>
    </row>
    <row r="103" spans="1:4" ht="15.75" outlineLevel="1">
      <c r="A103" s="40" t="s">
        <v>931</v>
      </c>
      <c r="B103" s="41" t="s">
        <v>12</v>
      </c>
      <c r="C103" s="40">
        <v>5.69</v>
      </c>
      <c r="D103" s="113"/>
    </row>
    <row r="104" spans="1:4" ht="15.75" outlineLevel="1">
      <c r="A104" s="40" t="s">
        <v>931</v>
      </c>
      <c r="B104" s="41" t="s">
        <v>13</v>
      </c>
      <c r="C104" s="40">
        <v>5.75</v>
      </c>
      <c r="D104" s="113"/>
    </row>
    <row r="105" spans="1:4" ht="15.75" outlineLevel="1">
      <c r="A105" s="40" t="s">
        <v>931</v>
      </c>
      <c r="B105" s="41" t="s">
        <v>14</v>
      </c>
      <c r="C105" s="42">
        <v>5.7</v>
      </c>
      <c r="D105" s="113"/>
    </row>
    <row r="106" spans="1:4" ht="15.75" outlineLevel="1">
      <c r="A106" s="40" t="s">
        <v>931</v>
      </c>
      <c r="B106" s="41" t="s">
        <v>15</v>
      </c>
      <c r="C106" s="40">
        <v>5.74</v>
      </c>
      <c r="D106" s="113"/>
    </row>
    <row r="107" spans="1:4" ht="15.75" outlineLevel="1">
      <c r="A107" s="40" t="s">
        <v>931</v>
      </c>
      <c r="B107" s="41" t="s">
        <v>371</v>
      </c>
      <c r="C107" s="40">
        <v>5.76</v>
      </c>
      <c r="D107" s="113"/>
    </row>
    <row r="108" spans="1:4" ht="15.75" outlineLevel="1">
      <c r="A108" s="40" t="s">
        <v>931</v>
      </c>
      <c r="B108" s="41" t="s">
        <v>794</v>
      </c>
      <c r="C108" s="40">
        <v>5.89</v>
      </c>
      <c r="D108" s="112" t="s">
        <v>1077</v>
      </c>
    </row>
    <row r="109" spans="1:4" ht="15.75" outlineLevel="1">
      <c r="A109" s="40" t="s">
        <v>931</v>
      </c>
      <c r="B109" s="41" t="s">
        <v>17</v>
      </c>
      <c r="C109" s="40">
        <v>5.58</v>
      </c>
      <c r="D109" s="113"/>
    </row>
    <row r="110" spans="1:4" ht="15.75" outlineLevel="1">
      <c r="A110" s="40" t="s">
        <v>931</v>
      </c>
      <c r="B110" s="41" t="s">
        <v>16</v>
      </c>
      <c r="C110" s="40">
        <v>5.62</v>
      </c>
      <c r="D110" s="113"/>
    </row>
    <row r="111" spans="1:4" ht="15.75" outlineLevel="1">
      <c r="A111" s="40" t="s">
        <v>931</v>
      </c>
      <c r="B111" s="41" t="s">
        <v>18</v>
      </c>
      <c r="C111" s="40">
        <v>5.54</v>
      </c>
      <c r="D111" s="113"/>
    </row>
    <row r="112" spans="1:4" ht="15.75" outlineLevel="1">
      <c r="A112" s="40" t="s">
        <v>931</v>
      </c>
      <c r="B112" s="41" t="s">
        <v>19</v>
      </c>
      <c r="C112" s="40">
        <v>5.55</v>
      </c>
      <c r="D112" s="113"/>
    </row>
    <row r="113" spans="1:4" ht="15.75" outlineLevel="1">
      <c r="A113" s="40" t="s">
        <v>931</v>
      </c>
      <c r="B113" s="41" t="s">
        <v>21</v>
      </c>
      <c r="C113" s="40">
        <v>5.65</v>
      </c>
      <c r="D113" s="113"/>
    </row>
    <row r="114" spans="1:4" ht="15.75" outlineLevel="1">
      <c r="A114" s="40" t="s">
        <v>931</v>
      </c>
      <c r="B114" s="41" t="s">
        <v>124</v>
      </c>
      <c r="C114" s="40">
        <v>5.66</v>
      </c>
      <c r="D114" s="113"/>
    </row>
    <row r="115" spans="1:4" ht="15.75" outlineLevel="1">
      <c r="A115" s="40" t="s">
        <v>931</v>
      </c>
      <c r="B115" s="41" t="s">
        <v>22</v>
      </c>
      <c r="C115" s="40">
        <v>5.68</v>
      </c>
      <c r="D115" s="113"/>
    </row>
    <row r="116" spans="1:4" ht="15.75" outlineLevel="1">
      <c r="A116" s="40" t="s">
        <v>931</v>
      </c>
      <c r="B116" s="41" t="s">
        <v>23</v>
      </c>
      <c r="C116" s="40">
        <v>5.45</v>
      </c>
      <c r="D116" s="113"/>
    </row>
    <row r="117" spans="1:4" ht="15.75" outlineLevel="1">
      <c r="A117" s="40" t="s">
        <v>931</v>
      </c>
      <c r="B117" s="41" t="s">
        <v>24</v>
      </c>
      <c r="C117" s="40">
        <v>5.47</v>
      </c>
      <c r="D117" s="113"/>
    </row>
    <row r="118" spans="1:4" ht="15.75" outlineLevel="1">
      <c r="A118" s="40" t="s">
        <v>931</v>
      </c>
      <c r="B118" s="41" t="s">
        <v>25</v>
      </c>
      <c r="C118" s="40">
        <v>5.48</v>
      </c>
      <c r="D118" s="113"/>
    </row>
    <row r="119" spans="1:4" ht="15.75">
      <c r="A119" s="46" t="s">
        <v>931</v>
      </c>
      <c r="B119" s="41"/>
      <c r="C119" s="40"/>
      <c r="D119" s="113"/>
    </row>
    <row r="120" spans="1:4" ht="15.75" outlineLevel="1">
      <c r="A120" s="40" t="s">
        <v>1081</v>
      </c>
      <c r="B120" s="41" t="s">
        <v>0</v>
      </c>
      <c r="C120" s="40">
        <v>5.0999999999999996</v>
      </c>
      <c r="D120" s="113"/>
    </row>
    <row r="121" spans="1:4" ht="15.75" outlineLevel="1">
      <c r="A121" s="40" t="s">
        <v>1081</v>
      </c>
      <c r="B121" s="41" t="s">
        <v>1</v>
      </c>
      <c r="C121" s="40">
        <v>5.2</v>
      </c>
      <c r="D121" s="113"/>
    </row>
    <row r="122" spans="1:4" ht="15.75" outlineLevel="1">
      <c r="A122" s="40" t="s">
        <v>1081</v>
      </c>
      <c r="B122" s="41" t="s">
        <v>2</v>
      </c>
      <c r="C122" s="40">
        <v>5.3</v>
      </c>
      <c r="D122" s="113"/>
    </row>
    <row r="123" spans="1:4" ht="15.75" outlineLevel="1">
      <c r="A123" s="40" t="s">
        <v>1081</v>
      </c>
      <c r="B123" s="41" t="s">
        <v>105</v>
      </c>
      <c r="C123" s="40">
        <v>5.6</v>
      </c>
      <c r="D123" s="113"/>
    </row>
    <row r="124" spans="1:4" ht="15.75" outlineLevel="1">
      <c r="A124" s="40" t="s">
        <v>1081</v>
      </c>
      <c r="B124" s="41" t="s">
        <v>1079</v>
      </c>
      <c r="C124" s="42">
        <v>5.0999999999999996</v>
      </c>
      <c r="D124" s="113"/>
    </row>
    <row r="125" spans="1:4" ht="15.75" outlineLevel="1">
      <c r="A125" s="40" t="s">
        <v>1081</v>
      </c>
      <c r="B125" s="41" t="s">
        <v>1078</v>
      </c>
      <c r="C125" s="40">
        <v>5.14</v>
      </c>
      <c r="D125" s="113"/>
    </row>
    <row r="126" spans="1:4" ht="15.75" outlineLevel="1">
      <c r="A126" s="40" t="s">
        <v>1081</v>
      </c>
      <c r="B126" s="41" t="s">
        <v>4</v>
      </c>
      <c r="C126" s="40">
        <v>5.19</v>
      </c>
      <c r="D126" s="113"/>
    </row>
    <row r="127" spans="1:4" ht="15.75" outlineLevel="1">
      <c r="A127" s="40" t="s">
        <v>1081</v>
      </c>
      <c r="B127" s="41" t="s">
        <v>107</v>
      </c>
      <c r="C127" s="40">
        <v>5.24</v>
      </c>
      <c r="D127" s="113"/>
    </row>
    <row r="128" spans="1:4" ht="15.75" outlineLevel="1">
      <c r="A128" s="40" t="s">
        <v>1081</v>
      </c>
      <c r="B128" s="41" t="s">
        <v>5</v>
      </c>
      <c r="C128" s="40">
        <v>5.26</v>
      </c>
      <c r="D128" s="113"/>
    </row>
    <row r="129" spans="1:4" ht="15.75" outlineLevel="1">
      <c r="A129" s="40" t="s">
        <v>1081</v>
      </c>
      <c r="B129" s="41" t="s">
        <v>6</v>
      </c>
      <c r="C129" s="40">
        <v>5.27</v>
      </c>
      <c r="D129" s="113"/>
    </row>
    <row r="130" spans="1:4" ht="15.75" outlineLevel="1">
      <c r="A130" s="40" t="s">
        <v>1081</v>
      </c>
      <c r="B130" s="41" t="s">
        <v>7</v>
      </c>
      <c r="C130" s="40">
        <v>5.28</v>
      </c>
      <c r="D130" s="113"/>
    </row>
    <row r="131" spans="1:4" ht="15.75" outlineLevel="1">
      <c r="A131" s="40" t="s">
        <v>1081</v>
      </c>
      <c r="B131" s="41" t="s">
        <v>286</v>
      </c>
      <c r="C131" s="40">
        <v>5.29</v>
      </c>
      <c r="D131" s="113"/>
    </row>
    <row r="132" spans="1:4" ht="15.75" outlineLevel="1">
      <c r="A132" s="40" t="s">
        <v>1081</v>
      </c>
      <c r="B132" s="41" t="s">
        <v>8</v>
      </c>
      <c r="C132" s="42">
        <v>5.3</v>
      </c>
      <c r="D132" s="113"/>
    </row>
    <row r="133" spans="1:4" ht="15.75" outlineLevel="1">
      <c r="A133" s="40" t="s">
        <v>1081</v>
      </c>
      <c r="B133" s="41" t="s">
        <v>108</v>
      </c>
      <c r="C133" s="40">
        <v>5.31</v>
      </c>
      <c r="D133" s="113"/>
    </row>
    <row r="134" spans="1:4" ht="15.75" outlineLevel="1">
      <c r="A134" s="40" t="s">
        <v>1081</v>
      </c>
      <c r="B134" s="41" t="s">
        <v>84</v>
      </c>
      <c r="C134" s="40">
        <v>5.36</v>
      </c>
      <c r="D134" s="113"/>
    </row>
    <row r="135" spans="1:4" ht="15.75" outlineLevel="1">
      <c r="A135" s="40" t="s">
        <v>1081</v>
      </c>
      <c r="B135" s="41" t="s">
        <v>11</v>
      </c>
      <c r="C135" s="40">
        <v>5.53</v>
      </c>
      <c r="D135" s="113"/>
    </row>
    <row r="136" spans="1:4" ht="15.75" outlineLevel="1">
      <c r="A136" s="40" t="s">
        <v>1081</v>
      </c>
      <c r="B136" s="41" t="s">
        <v>17</v>
      </c>
      <c r="C136" s="40">
        <v>5.58</v>
      </c>
      <c r="D136" s="113"/>
    </row>
    <row r="137" spans="1:4" ht="15.75" outlineLevel="1">
      <c r="A137" s="40" t="s">
        <v>1081</v>
      </c>
      <c r="B137" s="41" t="s">
        <v>16</v>
      </c>
      <c r="C137" s="40">
        <v>5.62</v>
      </c>
      <c r="D137" s="113"/>
    </row>
    <row r="138" spans="1:4" ht="15.75" outlineLevel="1">
      <c r="A138" s="40" t="s">
        <v>1081</v>
      </c>
      <c r="B138" s="41" t="s">
        <v>18</v>
      </c>
      <c r="C138" s="40">
        <v>5.54</v>
      </c>
      <c r="D138" s="113"/>
    </row>
    <row r="139" spans="1:4" ht="15.75" outlineLevel="1">
      <c r="A139" s="40" t="s">
        <v>1081</v>
      </c>
      <c r="B139" s="41" t="s">
        <v>19</v>
      </c>
      <c r="C139" s="40">
        <v>5.55</v>
      </c>
      <c r="D139" s="113"/>
    </row>
    <row r="140" spans="1:4" ht="15.75" outlineLevel="1">
      <c r="A140" s="40" t="s">
        <v>1081</v>
      </c>
      <c r="B140" s="41" t="s">
        <v>20</v>
      </c>
      <c r="C140" s="40">
        <v>5.63</v>
      </c>
      <c r="D140" s="113"/>
    </row>
    <row r="141" spans="1:4" ht="15.75" outlineLevel="1">
      <c r="A141" s="40" t="s">
        <v>1081</v>
      </c>
      <c r="B141" s="41" t="s">
        <v>23</v>
      </c>
      <c r="C141" s="40">
        <v>5.45</v>
      </c>
      <c r="D141" s="113"/>
    </row>
    <row r="142" spans="1:4" ht="15.75" outlineLevel="1">
      <c r="A142" s="40" t="s">
        <v>1081</v>
      </c>
      <c r="B142" s="41" t="s">
        <v>24</v>
      </c>
      <c r="C142" s="40">
        <v>5.47</v>
      </c>
      <c r="D142" s="113"/>
    </row>
    <row r="143" spans="1:4" ht="15.75" outlineLevel="1">
      <c r="A143" s="40" t="s">
        <v>1081</v>
      </c>
      <c r="B143" s="41" t="s">
        <v>25</v>
      </c>
      <c r="C143" s="40">
        <v>5.48</v>
      </c>
      <c r="D143" s="113"/>
    </row>
    <row r="144" spans="1:4" ht="15.75">
      <c r="A144" s="46" t="s">
        <v>1081</v>
      </c>
      <c r="B144" s="41"/>
      <c r="C144" s="40"/>
      <c r="D144" s="113"/>
    </row>
    <row r="145" spans="1:4" ht="15.75" outlineLevel="1">
      <c r="A145" s="40" t="s">
        <v>434</v>
      </c>
      <c r="B145" s="41" t="s">
        <v>0</v>
      </c>
      <c r="C145" s="40">
        <v>5.0999999999999996</v>
      </c>
      <c r="D145" s="113"/>
    </row>
    <row r="146" spans="1:4" ht="15.75" outlineLevel="1">
      <c r="A146" s="40" t="s">
        <v>434</v>
      </c>
      <c r="B146" s="41" t="s">
        <v>1</v>
      </c>
      <c r="C146" s="40">
        <v>5.2</v>
      </c>
      <c r="D146" s="113"/>
    </row>
    <row r="147" spans="1:4" ht="15.75" outlineLevel="1">
      <c r="A147" s="40" t="s">
        <v>434</v>
      </c>
      <c r="B147" s="41" t="s">
        <v>2</v>
      </c>
      <c r="C147" s="40">
        <v>5.3</v>
      </c>
      <c r="D147" s="113"/>
    </row>
    <row r="148" spans="1:4" ht="15.75" outlineLevel="1">
      <c r="A148" s="40" t="s">
        <v>434</v>
      </c>
      <c r="B148" s="41" t="s">
        <v>105</v>
      </c>
      <c r="C148" s="40">
        <v>5.6</v>
      </c>
      <c r="D148" s="113"/>
    </row>
    <row r="149" spans="1:4" ht="15.75" outlineLevel="1">
      <c r="A149" s="40" t="s">
        <v>434</v>
      </c>
      <c r="B149" s="41" t="s">
        <v>1079</v>
      </c>
      <c r="C149" s="42">
        <v>5.0999999999999996</v>
      </c>
      <c r="D149" s="113"/>
    </row>
    <row r="150" spans="1:4" ht="15.75" outlineLevel="1">
      <c r="A150" s="40" t="s">
        <v>434</v>
      </c>
      <c r="B150" s="41" t="s">
        <v>1078</v>
      </c>
      <c r="C150" s="40">
        <v>5.14</v>
      </c>
      <c r="D150" s="113"/>
    </row>
    <row r="151" spans="1:4" ht="15.75" outlineLevel="1">
      <c r="A151" s="40" t="s">
        <v>434</v>
      </c>
      <c r="B151" s="41" t="s">
        <v>4</v>
      </c>
      <c r="C151" s="40">
        <v>5.19</v>
      </c>
      <c r="D151" s="113"/>
    </row>
    <row r="152" spans="1:4" ht="15.75" outlineLevel="1">
      <c r="A152" s="40" t="s">
        <v>434</v>
      </c>
      <c r="B152" s="41" t="s">
        <v>107</v>
      </c>
      <c r="C152" s="40">
        <v>5.24</v>
      </c>
      <c r="D152" s="113"/>
    </row>
    <row r="153" spans="1:4" ht="15.75" outlineLevel="1">
      <c r="A153" s="40" t="s">
        <v>434</v>
      </c>
      <c r="B153" s="41" t="s">
        <v>5</v>
      </c>
      <c r="C153" s="40">
        <v>5.26</v>
      </c>
      <c r="D153" s="113"/>
    </row>
    <row r="154" spans="1:4" ht="15.75" outlineLevel="1">
      <c r="A154" s="40" t="s">
        <v>434</v>
      </c>
      <c r="B154" s="41" t="s">
        <v>6</v>
      </c>
      <c r="C154" s="40">
        <v>5.27</v>
      </c>
      <c r="D154" s="113"/>
    </row>
    <row r="155" spans="1:4" ht="15.75" outlineLevel="1">
      <c r="A155" s="40" t="s">
        <v>434</v>
      </c>
      <c r="B155" s="41" t="s">
        <v>7</v>
      </c>
      <c r="C155" s="40">
        <v>5.28</v>
      </c>
      <c r="D155" s="113"/>
    </row>
    <row r="156" spans="1:4" ht="15.75" outlineLevel="1">
      <c r="A156" s="40" t="s">
        <v>434</v>
      </c>
      <c r="B156" s="41" t="s">
        <v>8</v>
      </c>
      <c r="C156" s="42">
        <v>5.3</v>
      </c>
      <c r="D156" s="113"/>
    </row>
    <row r="157" spans="1:4" ht="15.75" outlineLevel="1">
      <c r="A157" s="40" t="s">
        <v>434</v>
      </c>
      <c r="B157" s="41" t="s">
        <v>532</v>
      </c>
      <c r="C157" s="40">
        <v>5.32</v>
      </c>
      <c r="D157" s="113"/>
    </row>
    <row r="158" spans="1:4" ht="15.75" outlineLevel="1">
      <c r="A158" s="40" t="s">
        <v>434</v>
      </c>
      <c r="B158" s="41" t="s">
        <v>84</v>
      </c>
      <c r="C158" s="40">
        <v>5.36</v>
      </c>
      <c r="D158" s="113"/>
    </row>
    <row r="159" spans="1:4" ht="15.75" outlineLevel="1">
      <c r="A159" s="40" t="s">
        <v>434</v>
      </c>
      <c r="B159" s="41" t="s">
        <v>11</v>
      </c>
      <c r="C159" s="40">
        <v>5.53</v>
      </c>
      <c r="D159" s="113"/>
    </row>
    <row r="160" spans="1:4" ht="15.75" outlineLevel="1">
      <c r="A160" s="40" t="s">
        <v>434</v>
      </c>
      <c r="B160" s="41" t="s">
        <v>17</v>
      </c>
      <c r="C160" s="40">
        <v>5.58</v>
      </c>
      <c r="D160" s="113"/>
    </row>
    <row r="161" spans="1:5" ht="15.75" outlineLevel="1">
      <c r="A161" s="40" t="s">
        <v>434</v>
      </c>
      <c r="B161" s="41" t="s">
        <v>18</v>
      </c>
      <c r="C161" s="40">
        <v>5.54</v>
      </c>
      <c r="D161" s="113"/>
    </row>
    <row r="162" spans="1:5" ht="15.75" outlineLevel="1">
      <c r="A162" s="40" t="s">
        <v>434</v>
      </c>
      <c r="B162" s="41" t="s">
        <v>19</v>
      </c>
      <c r="C162" s="40">
        <v>5.55</v>
      </c>
      <c r="D162" s="113"/>
    </row>
    <row r="163" spans="1:5" ht="15.75" outlineLevel="1">
      <c r="A163" s="40" t="s">
        <v>434</v>
      </c>
      <c r="B163" s="41" t="s">
        <v>16</v>
      </c>
      <c r="C163" s="40">
        <v>5.62</v>
      </c>
      <c r="D163" s="113"/>
      <c r="E163" t="s">
        <v>1082</v>
      </c>
    </row>
    <row r="164" spans="1:5" ht="15.75" outlineLevel="1">
      <c r="A164" s="40" t="s">
        <v>434</v>
      </c>
      <c r="B164" s="41" t="s">
        <v>20</v>
      </c>
      <c r="C164" s="40">
        <v>5.63</v>
      </c>
      <c r="D164" s="113"/>
    </row>
    <row r="165" spans="1:5" ht="15.75" outlineLevel="1">
      <c r="A165" s="40" t="s">
        <v>434</v>
      </c>
      <c r="B165" s="41" t="s">
        <v>23</v>
      </c>
      <c r="C165" s="40">
        <v>5.45</v>
      </c>
      <c r="D165" s="113"/>
    </row>
    <row r="166" spans="1:5" ht="15.75" outlineLevel="1">
      <c r="A166" s="40" t="s">
        <v>434</v>
      </c>
      <c r="B166" s="41" t="s">
        <v>24</v>
      </c>
      <c r="C166" s="40">
        <v>5.47</v>
      </c>
      <c r="D166" s="113"/>
    </row>
    <row r="167" spans="1:5" ht="15.75" outlineLevel="1">
      <c r="A167" s="40" t="s">
        <v>434</v>
      </c>
      <c r="B167" s="41" t="s">
        <v>25</v>
      </c>
      <c r="C167" s="40">
        <v>5.48</v>
      </c>
      <c r="D167" s="113"/>
    </row>
    <row r="168" spans="1:5" ht="15.75">
      <c r="A168" s="46" t="s">
        <v>434</v>
      </c>
      <c r="B168" s="41"/>
      <c r="C168" s="40"/>
      <c r="D168" s="113"/>
    </row>
    <row r="169" spans="1:5" ht="15.75" outlineLevel="1">
      <c r="A169" s="40" t="s">
        <v>951</v>
      </c>
      <c r="B169" s="41" t="s">
        <v>0</v>
      </c>
      <c r="C169" s="40">
        <v>5.0999999999999996</v>
      </c>
      <c r="D169" s="113"/>
    </row>
    <row r="170" spans="1:5" ht="15.75" outlineLevel="1">
      <c r="A170" s="40" t="s">
        <v>951</v>
      </c>
      <c r="B170" s="41" t="s">
        <v>1</v>
      </c>
      <c r="C170" s="40">
        <v>5.2</v>
      </c>
      <c r="D170" s="113"/>
    </row>
    <row r="171" spans="1:5" ht="15.75" outlineLevel="1">
      <c r="A171" s="40" t="s">
        <v>951</v>
      </c>
      <c r="B171" s="41" t="s">
        <v>2</v>
      </c>
      <c r="C171" s="40">
        <v>5.3</v>
      </c>
      <c r="D171" s="113"/>
    </row>
    <row r="172" spans="1:5" ht="15.75" outlineLevel="1">
      <c r="A172" s="40" t="s">
        <v>951</v>
      </c>
      <c r="B172" s="41" t="s">
        <v>105</v>
      </c>
      <c r="C172" s="40">
        <v>5.6</v>
      </c>
      <c r="D172" s="113"/>
    </row>
    <row r="173" spans="1:5" ht="15.75" outlineLevel="1">
      <c r="A173" s="40" t="s">
        <v>951</v>
      </c>
      <c r="B173" s="41" t="s">
        <v>1079</v>
      </c>
      <c r="C173" s="42">
        <v>5.0999999999999996</v>
      </c>
      <c r="D173" s="113"/>
    </row>
    <row r="174" spans="1:5" ht="15.75" outlineLevel="1">
      <c r="A174" s="40" t="s">
        <v>951</v>
      </c>
      <c r="B174" s="41" t="s">
        <v>1078</v>
      </c>
      <c r="C174" s="40">
        <v>5.14</v>
      </c>
      <c r="D174" s="113"/>
    </row>
    <row r="175" spans="1:5" ht="15.75" outlineLevel="1">
      <c r="A175" s="40" t="s">
        <v>951</v>
      </c>
      <c r="B175" s="41" t="s">
        <v>4</v>
      </c>
      <c r="C175" s="40">
        <v>5.19</v>
      </c>
      <c r="D175" s="113"/>
    </row>
    <row r="176" spans="1:5" ht="15.75" outlineLevel="1">
      <c r="A176" s="40" t="s">
        <v>951</v>
      </c>
      <c r="B176" s="41" t="s">
        <v>107</v>
      </c>
      <c r="C176" s="40">
        <v>5.24</v>
      </c>
      <c r="D176" s="113"/>
    </row>
    <row r="177" spans="1:4" ht="15.75" outlineLevel="1">
      <c r="A177" s="40" t="s">
        <v>951</v>
      </c>
      <c r="B177" s="41" t="s">
        <v>5</v>
      </c>
      <c r="C177" s="40">
        <v>5.26</v>
      </c>
      <c r="D177" s="113"/>
    </row>
    <row r="178" spans="1:4" ht="15.75" outlineLevel="1">
      <c r="A178" s="40" t="s">
        <v>951</v>
      </c>
      <c r="B178" s="41" t="s">
        <v>6</v>
      </c>
      <c r="C178" s="40">
        <v>5.27</v>
      </c>
      <c r="D178" s="113"/>
    </row>
    <row r="179" spans="1:4" ht="15.75" outlineLevel="1">
      <c r="A179" s="40" t="s">
        <v>951</v>
      </c>
      <c r="B179" s="41" t="s">
        <v>7</v>
      </c>
      <c r="C179" s="40">
        <v>5.28</v>
      </c>
      <c r="D179" s="113"/>
    </row>
    <row r="180" spans="1:4" ht="15.75" outlineLevel="1">
      <c r="A180" s="40" t="s">
        <v>951</v>
      </c>
      <c r="B180" s="41" t="s">
        <v>286</v>
      </c>
      <c r="C180" s="40">
        <v>5.29</v>
      </c>
      <c r="D180" s="113"/>
    </row>
    <row r="181" spans="1:4" ht="15.75" outlineLevel="1">
      <c r="A181" s="40" t="s">
        <v>951</v>
      </c>
      <c r="B181" s="41" t="s">
        <v>8</v>
      </c>
      <c r="C181" s="42">
        <v>5.3</v>
      </c>
      <c r="D181" s="113"/>
    </row>
    <row r="182" spans="1:4" ht="15.75" outlineLevel="1">
      <c r="A182" s="40" t="s">
        <v>951</v>
      </c>
      <c r="B182" s="41" t="s">
        <v>532</v>
      </c>
      <c r="C182" s="40">
        <v>5.32</v>
      </c>
      <c r="D182" s="113"/>
    </row>
    <row r="183" spans="1:4" ht="15.75" outlineLevel="1">
      <c r="A183" s="40" t="s">
        <v>951</v>
      </c>
      <c r="B183" s="41" t="s">
        <v>84</v>
      </c>
      <c r="C183" s="40">
        <v>5.36</v>
      </c>
      <c r="D183" s="113"/>
    </row>
    <row r="184" spans="1:4" ht="15.75" outlineLevel="1">
      <c r="A184" s="40" t="s">
        <v>951</v>
      </c>
      <c r="B184" s="41" t="s">
        <v>11</v>
      </c>
      <c r="C184" s="40">
        <v>5.53</v>
      </c>
      <c r="D184" s="113"/>
    </row>
    <row r="185" spans="1:4" ht="15.75" outlineLevel="1">
      <c r="A185" s="40" t="s">
        <v>951</v>
      </c>
      <c r="B185" s="41" t="s">
        <v>17</v>
      </c>
      <c r="C185" s="40">
        <v>5.58</v>
      </c>
      <c r="D185" s="113"/>
    </row>
    <row r="186" spans="1:4" ht="15.75" outlineLevel="1">
      <c r="A186" s="40" t="s">
        <v>951</v>
      </c>
      <c r="B186" s="41" t="s">
        <v>18</v>
      </c>
      <c r="C186" s="40">
        <v>5.54</v>
      </c>
      <c r="D186" s="113"/>
    </row>
    <row r="187" spans="1:4" ht="15.75" outlineLevel="1">
      <c r="A187" s="40" t="s">
        <v>951</v>
      </c>
      <c r="B187" s="41" t="s">
        <v>19</v>
      </c>
      <c r="C187" s="40">
        <v>5.55</v>
      </c>
      <c r="D187" s="113"/>
    </row>
    <row r="188" spans="1:4" ht="15.75" outlineLevel="1">
      <c r="A188" s="40" t="s">
        <v>951</v>
      </c>
      <c r="B188" s="41" t="s">
        <v>20</v>
      </c>
      <c r="C188" s="40">
        <v>5.63</v>
      </c>
      <c r="D188" s="113"/>
    </row>
    <row r="189" spans="1:4" ht="15.75" outlineLevel="1">
      <c r="A189" s="40" t="s">
        <v>951</v>
      </c>
      <c r="B189" s="41" t="s">
        <v>23</v>
      </c>
      <c r="C189" s="40">
        <v>5.45</v>
      </c>
      <c r="D189" s="113"/>
    </row>
    <row r="190" spans="1:4" ht="15.75" outlineLevel="1">
      <c r="A190" s="40" t="s">
        <v>951</v>
      </c>
      <c r="B190" s="41" t="s">
        <v>24</v>
      </c>
      <c r="C190" s="40">
        <v>5.47</v>
      </c>
      <c r="D190" s="113"/>
    </row>
    <row r="191" spans="1:4" ht="15.75" outlineLevel="1">
      <c r="A191" s="40" t="s">
        <v>951</v>
      </c>
      <c r="B191" s="41" t="s">
        <v>25</v>
      </c>
      <c r="C191" s="40">
        <v>5.48</v>
      </c>
      <c r="D191" s="113"/>
    </row>
    <row r="192" spans="1:4" ht="15.75">
      <c r="A192" s="46" t="s">
        <v>951</v>
      </c>
      <c r="B192" s="41"/>
      <c r="C192" s="40"/>
      <c r="D192" s="113"/>
    </row>
    <row r="193" spans="1:4" ht="15.75" outlineLevel="1">
      <c r="A193" s="40" t="s">
        <v>1083</v>
      </c>
      <c r="B193" s="41" t="s">
        <v>0</v>
      </c>
      <c r="C193" s="40">
        <v>5.0999999999999996</v>
      </c>
      <c r="D193" s="113"/>
    </row>
    <row r="194" spans="1:4" ht="15.75" outlineLevel="1">
      <c r="A194" s="40" t="s">
        <v>1083</v>
      </c>
      <c r="B194" s="41" t="s">
        <v>1</v>
      </c>
      <c r="C194" s="40">
        <v>5.2</v>
      </c>
      <c r="D194" s="113"/>
    </row>
    <row r="195" spans="1:4" ht="15.75" outlineLevel="1">
      <c r="A195" s="40" t="s">
        <v>1083</v>
      </c>
      <c r="B195" s="41" t="s">
        <v>2</v>
      </c>
      <c r="C195" s="40">
        <v>5.3</v>
      </c>
      <c r="D195" s="113"/>
    </row>
    <row r="196" spans="1:4" ht="15.75" outlineLevel="1">
      <c r="A196" s="40" t="s">
        <v>1083</v>
      </c>
      <c r="B196" s="41" t="s">
        <v>105</v>
      </c>
      <c r="C196" s="40">
        <v>5.6</v>
      </c>
      <c r="D196" s="113"/>
    </row>
    <row r="197" spans="1:4" ht="15.75" outlineLevel="1">
      <c r="A197" s="40" t="s">
        <v>1083</v>
      </c>
      <c r="B197" s="41" t="s">
        <v>1079</v>
      </c>
      <c r="C197" s="42">
        <v>5.0999999999999996</v>
      </c>
      <c r="D197" s="113"/>
    </row>
    <row r="198" spans="1:4" ht="15.75" outlineLevel="1">
      <c r="A198" s="40" t="s">
        <v>1083</v>
      </c>
      <c r="B198" s="41" t="s">
        <v>1078</v>
      </c>
      <c r="C198" s="40">
        <v>5.14</v>
      </c>
      <c r="D198" s="113"/>
    </row>
    <row r="199" spans="1:4" ht="15.75" outlineLevel="1">
      <c r="A199" s="40" t="s">
        <v>1083</v>
      </c>
      <c r="B199" s="41" t="s">
        <v>4</v>
      </c>
      <c r="C199" s="40">
        <v>5.19</v>
      </c>
      <c r="D199" s="113"/>
    </row>
    <row r="200" spans="1:4" ht="15.75" outlineLevel="1">
      <c r="A200" s="40" t="s">
        <v>1083</v>
      </c>
      <c r="B200" s="41" t="s">
        <v>107</v>
      </c>
      <c r="C200" s="40">
        <v>5.24</v>
      </c>
      <c r="D200" s="113"/>
    </row>
    <row r="201" spans="1:4" ht="15.75" outlineLevel="1">
      <c r="A201" s="40" t="s">
        <v>1083</v>
      </c>
      <c r="B201" s="41" t="s">
        <v>6</v>
      </c>
      <c r="C201" s="40">
        <v>5.27</v>
      </c>
      <c r="D201" s="113"/>
    </row>
    <row r="202" spans="1:4" ht="15.75" outlineLevel="1">
      <c r="A202" s="40" t="s">
        <v>1083</v>
      </c>
      <c r="B202" s="41" t="s">
        <v>7</v>
      </c>
      <c r="C202" s="40">
        <v>5.28</v>
      </c>
      <c r="D202" s="113"/>
    </row>
    <row r="203" spans="1:4" ht="15.75" outlineLevel="1">
      <c r="A203" s="40" t="s">
        <v>1083</v>
      </c>
      <c r="B203" s="41" t="s">
        <v>286</v>
      </c>
      <c r="C203" s="40">
        <v>5.29</v>
      </c>
      <c r="D203" s="113"/>
    </row>
    <row r="204" spans="1:4" ht="15.75" outlineLevel="1">
      <c r="A204" s="40" t="s">
        <v>1083</v>
      </c>
      <c r="B204" s="41" t="s">
        <v>8</v>
      </c>
      <c r="C204" s="42">
        <v>5.3</v>
      </c>
      <c r="D204" s="113"/>
    </row>
    <row r="205" spans="1:4" ht="15.75" outlineLevel="1">
      <c r="A205" s="40" t="s">
        <v>1083</v>
      </c>
      <c r="B205" s="41" t="s">
        <v>1084</v>
      </c>
      <c r="C205" s="40">
        <v>5.34</v>
      </c>
      <c r="D205" s="113"/>
    </row>
    <row r="206" spans="1:4" ht="15.75" outlineLevel="1">
      <c r="A206" s="40" t="s">
        <v>1083</v>
      </c>
      <c r="B206" s="41" t="s">
        <v>108</v>
      </c>
      <c r="C206" s="40">
        <v>5.31</v>
      </c>
      <c r="D206" s="113"/>
    </row>
    <row r="207" spans="1:4" ht="15.75" outlineLevel="1">
      <c r="A207" s="40" t="s">
        <v>1083</v>
      </c>
      <c r="B207" s="41" t="s">
        <v>1085</v>
      </c>
      <c r="C207" s="40">
        <v>5.101</v>
      </c>
      <c r="D207" s="113"/>
    </row>
    <row r="208" spans="1:4" ht="15.75" outlineLevel="1">
      <c r="A208" s="40" t="s">
        <v>1083</v>
      </c>
      <c r="B208" s="41" t="s">
        <v>84</v>
      </c>
      <c r="C208" s="40">
        <v>5.36</v>
      </c>
      <c r="D208" s="113"/>
    </row>
    <row r="209" spans="1:4" ht="15.75" outlineLevel="1">
      <c r="A209" s="40" t="s">
        <v>1083</v>
      </c>
      <c r="B209" s="41" t="s">
        <v>11</v>
      </c>
      <c r="C209" s="40">
        <v>5.53</v>
      </c>
      <c r="D209" s="113"/>
    </row>
    <row r="210" spans="1:4" ht="15.75" outlineLevel="1">
      <c r="A210" s="40" t="s">
        <v>1083</v>
      </c>
      <c r="B210" s="41" t="s">
        <v>1086</v>
      </c>
      <c r="C210" s="40">
        <v>5.1020000000000003</v>
      </c>
      <c r="D210" s="113"/>
    </row>
    <row r="211" spans="1:4" ht="15.75" outlineLevel="1">
      <c r="A211" s="40" t="s">
        <v>1083</v>
      </c>
      <c r="B211" s="41" t="s">
        <v>1087</v>
      </c>
      <c r="C211" s="43">
        <v>5.0999999999999996</v>
      </c>
      <c r="D211" s="113"/>
    </row>
    <row r="212" spans="1:4" ht="15.75" outlineLevel="1">
      <c r="A212" s="40" t="s">
        <v>1083</v>
      </c>
      <c r="B212" s="41" t="s">
        <v>17</v>
      </c>
      <c r="C212" s="40">
        <v>5.58</v>
      </c>
      <c r="D212" s="113"/>
    </row>
    <row r="213" spans="1:4" ht="15.75" outlineLevel="1">
      <c r="A213" s="40" t="s">
        <v>1083</v>
      </c>
      <c r="B213" s="41" t="s">
        <v>18</v>
      </c>
      <c r="C213" s="40">
        <v>5.54</v>
      </c>
      <c r="D213" s="113"/>
    </row>
    <row r="214" spans="1:4" ht="15.75" outlineLevel="1">
      <c r="A214" s="40" t="s">
        <v>1083</v>
      </c>
      <c r="B214" s="41" t="s">
        <v>19</v>
      </c>
      <c r="C214" s="40">
        <v>5.55</v>
      </c>
      <c r="D214" s="113"/>
    </row>
    <row r="215" spans="1:4" ht="15.75" outlineLevel="1">
      <c r="A215" s="40" t="s">
        <v>1083</v>
      </c>
      <c r="B215" s="41" t="s">
        <v>20</v>
      </c>
      <c r="C215" s="40">
        <v>5.63</v>
      </c>
      <c r="D215" s="113"/>
    </row>
    <row r="216" spans="1:4" ht="15.75" outlineLevel="1">
      <c r="A216" s="40" t="s">
        <v>1083</v>
      </c>
      <c r="B216" s="41" t="s">
        <v>24</v>
      </c>
      <c r="C216" s="40">
        <v>5.47</v>
      </c>
      <c r="D216" s="113"/>
    </row>
    <row r="217" spans="1:4" ht="15.75" outlineLevel="1">
      <c r="A217" s="40" t="s">
        <v>1083</v>
      </c>
      <c r="B217" s="41" t="s">
        <v>25</v>
      </c>
      <c r="C217" s="40">
        <v>5.48</v>
      </c>
      <c r="D217" s="113"/>
    </row>
    <row r="218" spans="1:4" ht="15.75">
      <c r="A218" s="46" t="s">
        <v>1083</v>
      </c>
      <c r="B218" s="41"/>
      <c r="C218" s="40"/>
      <c r="D218" s="113"/>
    </row>
    <row r="219" spans="1:4" ht="15.75" outlineLevel="1">
      <c r="A219" s="40" t="s">
        <v>954</v>
      </c>
      <c r="B219" s="41" t="s">
        <v>0</v>
      </c>
      <c r="C219" s="40">
        <v>5.0999999999999996</v>
      </c>
      <c r="D219" s="113"/>
    </row>
    <row r="220" spans="1:4" ht="15.75" outlineLevel="1">
      <c r="A220" s="40" t="s">
        <v>954</v>
      </c>
      <c r="B220" s="41" t="s">
        <v>1</v>
      </c>
      <c r="C220" s="40">
        <v>5.2</v>
      </c>
      <c r="D220" s="113"/>
    </row>
    <row r="221" spans="1:4" ht="15.75" outlineLevel="1">
      <c r="A221" s="40" t="s">
        <v>954</v>
      </c>
      <c r="B221" s="41" t="s">
        <v>2</v>
      </c>
      <c r="C221" s="40">
        <v>5.3</v>
      </c>
      <c r="D221" s="113"/>
    </row>
    <row r="222" spans="1:4" ht="15.75" outlineLevel="1">
      <c r="A222" s="40" t="s">
        <v>954</v>
      </c>
      <c r="B222" s="41" t="s">
        <v>105</v>
      </c>
      <c r="C222" s="40">
        <v>5.6</v>
      </c>
      <c r="D222" s="113"/>
    </row>
    <row r="223" spans="1:4" ht="15.75" outlineLevel="1">
      <c r="A223" s="40" t="s">
        <v>954</v>
      </c>
      <c r="B223" s="41" t="s">
        <v>1079</v>
      </c>
      <c r="C223" s="42">
        <v>5.0999999999999996</v>
      </c>
      <c r="D223" s="113"/>
    </row>
    <row r="224" spans="1:4" ht="15.75" outlineLevel="1">
      <c r="A224" s="40" t="s">
        <v>954</v>
      </c>
      <c r="B224" s="41" t="s">
        <v>1078</v>
      </c>
      <c r="C224" s="40">
        <v>5.14</v>
      </c>
      <c r="D224" s="113"/>
    </row>
    <row r="225" spans="1:4" ht="15.75" outlineLevel="1">
      <c r="A225" s="40" t="s">
        <v>954</v>
      </c>
      <c r="B225" s="41" t="s">
        <v>4</v>
      </c>
      <c r="C225" s="40">
        <v>5.19</v>
      </c>
      <c r="D225" s="113"/>
    </row>
    <row r="226" spans="1:4" ht="15.75" outlineLevel="1">
      <c r="A226" s="40" t="s">
        <v>954</v>
      </c>
      <c r="B226" s="41" t="s">
        <v>107</v>
      </c>
      <c r="C226" s="40">
        <v>5.24</v>
      </c>
      <c r="D226" s="113"/>
    </row>
    <row r="227" spans="1:4" ht="15.75" outlineLevel="1">
      <c r="A227" s="40" t="s">
        <v>954</v>
      </c>
      <c r="B227" s="41" t="s">
        <v>5</v>
      </c>
      <c r="C227" s="40">
        <v>5.26</v>
      </c>
      <c r="D227" s="113"/>
    </row>
    <row r="228" spans="1:4" ht="15.75" outlineLevel="1">
      <c r="A228" s="40" t="s">
        <v>954</v>
      </c>
      <c r="B228" s="41" t="s">
        <v>6</v>
      </c>
      <c r="C228" s="40">
        <v>5.27</v>
      </c>
      <c r="D228" s="113"/>
    </row>
    <row r="229" spans="1:4" ht="15.75" outlineLevel="1">
      <c r="A229" s="40" t="s">
        <v>954</v>
      </c>
      <c r="B229" s="41" t="s">
        <v>7</v>
      </c>
      <c r="C229" s="40">
        <v>5.28</v>
      </c>
      <c r="D229" s="113"/>
    </row>
    <row r="230" spans="1:4" ht="15.75" outlineLevel="1">
      <c r="A230" s="40" t="s">
        <v>954</v>
      </c>
      <c r="B230" s="41" t="s">
        <v>286</v>
      </c>
      <c r="C230" s="40">
        <v>5.29</v>
      </c>
      <c r="D230" s="113"/>
    </row>
    <row r="231" spans="1:4" ht="15.75" outlineLevel="1">
      <c r="A231" s="40" t="s">
        <v>954</v>
      </c>
      <c r="B231" s="41" t="s">
        <v>8</v>
      </c>
      <c r="C231" s="42">
        <v>5.3</v>
      </c>
      <c r="D231" s="113"/>
    </row>
    <row r="232" spans="1:4" ht="15.75" outlineLevel="1">
      <c r="A232" s="40" t="s">
        <v>954</v>
      </c>
      <c r="B232" s="41" t="s">
        <v>108</v>
      </c>
      <c r="C232" s="40">
        <v>5.31</v>
      </c>
      <c r="D232" s="113"/>
    </row>
    <row r="233" spans="1:4" ht="15.75" outlineLevel="1">
      <c r="A233" s="40" t="s">
        <v>954</v>
      </c>
      <c r="B233" s="41" t="s">
        <v>131</v>
      </c>
      <c r="C233" s="40">
        <v>5.33</v>
      </c>
      <c r="D233" s="113"/>
    </row>
    <row r="234" spans="1:4" ht="15.75" outlineLevel="1">
      <c r="A234" s="40" t="s">
        <v>954</v>
      </c>
      <c r="B234" s="41" t="s">
        <v>1085</v>
      </c>
      <c r="C234" s="40">
        <v>5.101</v>
      </c>
      <c r="D234" s="113"/>
    </row>
    <row r="235" spans="1:4" ht="15.75" outlineLevel="1">
      <c r="A235" s="40" t="s">
        <v>954</v>
      </c>
      <c r="B235" s="41" t="s">
        <v>84</v>
      </c>
      <c r="C235" s="40">
        <v>5.36</v>
      </c>
      <c r="D235" s="113"/>
    </row>
    <row r="236" spans="1:4" ht="15.75" outlineLevel="1">
      <c r="A236" s="40" t="s">
        <v>954</v>
      </c>
      <c r="B236" s="41" t="s">
        <v>11</v>
      </c>
      <c r="C236" s="40">
        <v>5.53</v>
      </c>
      <c r="D236" s="113"/>
    </row>
    <row r="237" spans="1:4" ht="15.75" outlineLevel="1">
      <c r="A237" s="40" t="s">
        <v>954</v>
      </c>
      <c r="B237" s="41" t="s">
        <v>1086</v>
      </c>
      <c r="C237" s="40">
        <v>5.1020000000000003</v>
      </c>
      <c r="D237" s="113"/>
    </row>
    <row r="238" spans="1:4" ht="15.75" outlineLevel="1">
      <c r="A238" s="40" t="s">
        <v>954</v>
      </c>
      <c r="B238" s="41" t="s">
        <v>17</v>
      </c>
      <c r="C238" s="40">
        <v>5.58</v>
      </c>
      <c r="D238" s="113"/>
    </row>
    <row r="239" spans="1:4" ht="15.75" outlineLevel="1">
      <c r="A239" s="40" t="s">
        <v>954</v>
      </c>
      <c r="B239" s="41" t="s">
        <v>18</v>
      </c>
      <c r="C239" s="40">
        <v>5.54</v>
      </c>
      <c r="D239" s="113"/>
    </row>
    <row r="240" spans="1:4" ht="15.75" outlineLevel="1">
      <c r="A240" s="40" t="s">
        <v>954</v>
      </c>
      <c r="B240" s="41" t="s">
        <v>19</v>
      </c>
      <c r="C240" s="40">
        <v>5.55</v>
      </c>
      <c r="D240" s="113"/>
    </row>
    <row r="241" spans="1:4" ht="15.75" outlineLevel="1">
      <c r="A241" s="40" t="s">
        <v>954</v>
      </c>
      <c r="B241" s="41" t="s">
        <v>20</v>
      </c>
      <c r="C241" s="40">
        <v>5.63</v>
      </c>
      <c r="D241" s="113"/>
    </row>
    <row r="242" spans="1:4" ht="15.75" outlineLevel="1">
      <c r="A242" s="40" t="s">
        <v>954</v>
      </c>
      <c r="B242" s="41" t="s">
        <v>24</v>
      </c>
      <c r="C242" s="40">
        <v>5.47</v>
      </c>
      <c r="D242" s="113"/>
    </row>
    <row r="243" spans="1:4" ht="15.75" outlineLevel="1">
      <c r="A243" s="40" t="s">
        <v>954</v>
      </c>
      <c r="B243" s="41" t="s">
        <v>25</v>
      </c>
      <c r="C243" s="40">
        <v>5.48</v>
      </c>
      <c r="D243" s="113"/>
    </row>
    <row r="244" spans="1:4" ht="15.75">
      <c r="A244" s="46" t="s">
        <v>954</v>
      </c>
      <c r="B244" s="41"/>
      <c r="C244" s="40"/>
      <c r="D244" s="113"/>
    </row>
    <row r="245" spans="1:4" ht="15.75" outlineLevel="1">
      <c r="A245" s="40" t="s">
        <v>1088</v>
      </c>
      <c r="B245" s="41" t="s">
        <v>0</v>
      </c>
      <c r="C245" s="40">
        <v>5.0999999999999996</v>
      </c>
      <c r="D245" s="113"/>
    </row>
    <row r="246" spans="1:4" ht="15.75" outlineLevel="1">
      <c r="A246" s="40" t="s">
        <v>1088</v>
      </c>
      <c r="B246" s="41" t="s">
        <v>1</v>
      </c>
      <c r="C246" s="40">
        <v>5.2</v>
      </c>
      <c r="D246" s="113"/>
    </row>
    <row r="247" spans="1:4" ht="15.75" outlineLevel="1">
      <c r="A247" s="40" t="s">
        <v>1088</v>
      </c>
      <c r="B247" s="41" t="s">
        <v>2</v>
      </c>
      <c r="C247" s="40">
        <v>5.3</v>
      </c>
      <c r="D247" s="113"/>
    </row>
    <row r="248" spans="1:4" ht="15.75" outlineLevel="1">
      <c r="A248" s="40" t="s">
        <v>1088</v>
      </c>
      <c r="B248" s="41" t="s">
        <v>105</v>
      </c>
      <c r="C248" s="40">
        <v>5.6</v>
      </c>
      <c r="D248" s="113"/>
    </row>
    <row r="249" spans="1:4" ht="15.75" outlineLevel="1">
      <c r="A249" s="40" t="s">
        <v>1088</v>
      </c>
      <c r="B249" s="41" t="s">
        <v>1079</v>
      </c>
      <c r="C249" s="42">
        <v>5.0999999999999996</v>
      </c>
      <c r="D249" s="113"/>
    </row>
    <row r="250" spans="1:4" ht="15.75" outlineLevel="1">
      <c r="A250" s="40" t="s">
        <v>1088</v>
      </c>
      <c r="B250" s="41" t="s">
        <v>1078</v>
      </c>
      <c r="C250" s="40">
        <v>5.14</v>
      </c>
      <c r="D250" s="113"/>
    </row>
    <row r="251" spans="1:4" ht="15.75" outlineLevel="1">
      <c r="A251" s="40" t="s">
        <v>1088</v>
      </c>
      <c r="B251" s="41" t="s">
        <v>4</v>
      </c>
      <c r="C251" s="40">
        <v>5.19</v>
      </c>
      <c r="D251" s="113"/>
    </row>
    <row r="252" spans="1:4" ht="15.75" outlineLevel="1">
      <c r="A252" s="40" t="s">
        <v>1088</v>
      </c>
      <c r="B252" s="41" t="s">
        <v>107</v>
      </c>
      <c r="C252" s="40">
        <v>5.24</v>
      </c>
      <c r="D252" s="113"/>
    </row>
    <row r="253" spans="1:4" ht="15.75" outlineLevel="1">
      <c r="A253" s="40" t="s">
        <v>1088</v>
      </c>
      <c r="B253" s="41" t="s">
        <v>6</v>
      </c>
      <c r="C253" s="40">
        <v>5.27</v>
      </c>
      <c r="D253" s="113"/>
    </row>
    <row r="254" spans="1:4" ht="15.75" outlineLevel="1">
      <c r="A254" s="40" t="s">
        <v>1088</v>
      </c>
      <c r="B254" s="41" t="s">
        <v>7</v>
      </c>
      <c r="C254" s="40">
        <v>5.28</v>
      </c>
      <c r="D254" s="113"/>
    </row>
    <row r="255" spans="1:4" ht="15.75" outlineLevel="1">
      <c r="A255" s="40" t="s">
        <v>1088</v>
      </c>
      <c r="B255" s="41" t="s">
        <v>8</v>
      </c>
      <c r="C255" s="42">
        <v>5.3</v>
      </c>
      <c r="D255" s="113"/>
    </row>
    <row r="256" spans="1:4" ht="15.75" outlineLevel="1">
      <c r="A256" s="40" t="s">
        <v>1088</v>
      </c>
      <c r="B256" s="41" t="s">
        <v>131</v>
      </c>
      <c r="C256" s="40">
        <v>5.33</v>
      </c>
      <c r="D256" s="113"/>
    </row>
    <row r="257" spans="1:4" ht="15.75" outlineLevel="1">
      <c r="A257" s="40" t="s">
        <v>1088</v>
      </c>
      <c r="B257" s="41" t="s">
        <v>84</v>
      </c>
      <c r="C257" s="40">
        <v>5.36</v>
      </c>
      <c r="D257" s="113"/>
    </row>
    <row r="258" spans="1:4" ht="15.75" outlineLevel="1">
      <c r="A258" s="40" t="s">
        <v>1088</v>
      </c>
      <c r="B258" s="41" t="s">
        <v>11</v>
      </c>
      <c r="C258" s="40">
        <v>5.53</v>
      </c>
      <c r="D258" s="113"/>
    </row>
    <row r="259" spans="1:4" ht="15.75" outlineLevel="1">
      <c r="A259" s="40" t="s">
        <v>1088</v>
      </c>
      <c r="B259" s="41" t="s">
        <v>17</v>
      </c>
      <c r="C259" s="40">
        <v>5.58</v>
      </c>
      <c r="D259" s="113"/>
    </row>
    <row r="260" spans="1:4" ht="15.75" outlineLevel="1">
      <c r="A260" s="40" t="s">
        <v>1088</v>
      </c>
      <c r="B260" s="41" t="s">
        <v>18</v>
      </c>
      <c r="C260" s="40">
        <v>5.54</v>
      </c>
      <c r="D260" s="113"/>
    </row>
    <row r="261" spans="1:4" ht="15.75" outlineLevel="1">
      <c r="A261" s="40" t="s">
        <v>1088</v>
      </c>
      <c r="B261" s="41" t="s">
        <v>19</v>
      </c>
      <c r="C261" s="40">
        <v>5.55</v>
      </c>
      <c r="D261" s="113"/>
    </row>
    <row r="262" spans="1:4" ht="15.75" outlineLevel="1">
      <c r="A262" s="40" t="s">
        <v>1088</v>
      </c>
      <c r="B262" s="41" t="s">
        <v>20</v>
      </c>
      <c r="C262" s="40">
        <v>5.63</v>
      </c>
      <c r="D262" s="113"/>
    </row>
    <row r="263" spans="1:4" ht="15.75" outlineLevel="1">
      <c r="A263" s="40" t="s">
        <v>1088</v>
      </c>
      <c r="B263" s="41" t="s">
        <v>24</v>
      </c>
      <c r="C263" s="40">
        <v>5.47</v>
      </c>
      <c r="D263" s="113"/>
    </row>
    <row r="264" spans="1:4" ht="15.75" outlineLevel="1">
      <c r="A264" s="40" t="s">
        <v>1088</v>
      </c>
      <c r="B264" s="41" t="s">
        <v>25</v>
      </c>
      <c r="C264" s="40">
        <v>5.48</v>
      </c>
      <c r="D264" s="113"/>
    </row>
    <row r="265" spans="1:4" ht="15.75">
      <c r="A265" s="46" t="s">
        <v>1088</v>
      </c>
      <c r="B265" s="41"/>
      <c r="C265" s="40"/>
      <c r="D265" s="113"/>
    </row>
    <row r="266" spans="1:4" ht="15.75" outlineLevel="1">
      <c r="A266" s="40" t="s">
        <v>959</v>
      </c>
      <c r="B266" s="41" t="s">
        <v>0</v>
      </c>
      <c r="C266" s="40">
        <v>5.0999999999999996</v>
      </c>
      <c r="D266" s="113"/>
    </row>
    <row r="267" spans="1:4" ht="15.75" outlineLevel="1">
      <c r="A267" s="40" t="s">
        <v>959</v>
      </c>
      <c r="B267" s="41" t="s">
        <v>1</v>
      </c>
      <c r="C267" s="40">
        <v>5.2</v>
      </c>
      <c r="D267" s="113"/>
    </row>
    <row r="268" spans="1:4" ht="15.75" outlineLevel="1">
      <c r="A268" s="40" t="s">
        <v>959</v>
      </c>
      <c r="B268" s="41" t="s">
        <v>2</v>
      </c>
      <c r="C268" s="40">
        <v>5.3</v>
      </c>
      <c r="D268" s="113"/>
    </row>
    <row r="269" spans="1:4" ht="15.75" outlineLevel="1">
      <c r="A269" s="40" t="s">
        <v>959</v>
      </c>
      <c r="B269" s="41" t="s">
        <v>105</v>
      </c>
      <c r="C269" s="40">
        <v>5.6</v>
      </c>
      <c r="D269" s="113"/>
    </row>
    <row r="270" spans="1:4" ht="15.75" outlineLevel="1">
      <c r="A270" s="40" t="s">
        <v>959</v>
      </c>
      <c r="B270" s="41" t="s">
        <v>1079</v>
      </c>
      <c r="C270" s="42">
        <v>5.0999999999999996</v>
      </c>
      <c r="D270" s="113"/>
    </row>
    <row r="271" spans="1:4" ht="15.75" outlineLevel="1">
      <c r="A271" s="40" t="s">
        <v>959</v>
      </c>
      <c r="B271" s="41" t="s">
        <v>1078</v>
      </c>
      <c r="C271" s="40">
        <v>5.14</v>
      </c>
      <c r="D271" s="113"/>
    </row>
    <row r="272" spans="1:4" ht="15.75" outlineLevel="1">
      <c r="A272" s="40" t="s">
        <v>959</v>
      </c>
      <c r="B272" s="41" t="s">
        <v>4</v>
      </c>
      <c r="C272" s="40">
        <v>5.19</v>
      </c>
      <c r="D272" s="113"/>
    </row>
    <row r="273" spans="1:4" ht="15.75" outlineLevel="1">
      <c r="A273" s="40" t="s">
        <v>959</v>
      </c>
      <c r="B273" s="41" t="s">
        <v>107</v>
      </c>
      <c r="C273" s="40">
        <v>5.24</v>
      </c>
      <c r="D273" s="113"/>
    </row>
    <row r="274" spans="1:4" ht="15.75" outlineLevel="1">
      <c r="A274" s="40" t="s">
        <v>959</v>
      </c>
      <c r="B274" s="41" t="s">
        <v>5</v>
      </c>
      <c r="C274" s="40">
        <v>5.26</v>
      </c>
      <c r="D274" s="113"/>
    </row>
    <row r="275" spans="1:4" ht="15.75" outlineLevel="1">
      <c r="A275" s="40" t="s">
        <v>959</v>
      </c>
      <c r="B275" s="41" t="s">
        <v>6</v>
      </c>
      <c r="C275" s="40">
        <v>5.27</v>
      </c>
      <c r="D275" s="113"/>
    </row>
    <row r="276" spans="1:4" ht="15.75" outlineLevel="1">
      <c r="A276" s="40" t="s">
        <v>959</v>
      </c>
      <c r="B276" s="41" t="s">
        <v>7</v>
      </c>
      <c r="C276" s="40">
        <v>5.28</v>
      </c>
      <c r="D276" s="113"/>
    </row>
    <row r="277" spans="1:4" ht="15.75" outlineLevel="1">
      <c r="A277" s="40" t="s">
        <v>959</v>
      </c>
      <c r="B277" s="41" t="s">
        <v>286</v>
      </c>
      <c r="C277" s="40">
        <v>5.29</v>
      </c>
      <c r="D277" s="113"/>
    </row>
    <row r="278" spans="1:4" ht="15.75" outlineLevel="1">
      <c r="A278" s="40" t="s">
        <v>959</v>
      </c>
      <c r="B278" s="41" t="s">
        <v>8</v>
      </c>
      <c r="C278" s="42">
        <v>5.3</v>
      </c>
      <c r="D278" s="113"/>
    </row>
    <row r="279" spans="1:4" ht="15.75" outlineLevel="1">
      <c r="A279" s="40" t="s">
        <v>959</v>
      </c>
      <c r="B279" s="41" t="s">
        <v>131</v>
      </c>
      <c r="C279" s="40">
        <v>5.33</v>
      </c>
      <c r="D279" s="113"/>
    </row>
    <row r="280" spans="1:4" ht="15.75" outlineLevel="1">
      <c r="A280" s="40" t="s">
        <v>959</v>
      </c>
      <c r="B280" s="41" t="s">
        <v>84</v>
      </c>
      <c r="C280" s="40">
        <v>5.36</v>
      </c>
      <c r="D280" s="113"/>
    </row>
    <row r="281" spans="1:4" ht="15.75" outlineLevel="1">
      <c r="A281" s="40" t="s">
        <v>959</v>
      </c>
      <c r="B281" s="41" t="s">
        <v>12</v>
      </c>
      <c r="C281" s="40">
        <v>5.69</v>
      </c>
      <c r="D281" s="113"/>
    </row>
    <row r="282" spans="1:4" ht="15.75" outlineLevel="1">
      <c r="A282" s="40" t="s">
        <v>959</v>
      </c>
      <c r="B282" s="41" t="s">
        <v>14</v>
      </c>
      <c r="C282" s="42">
        <v>5.7</v>
      </c>
      <c r="D282" s="113"/>
    </row>
    <row r="283" spans="1:4" ht="15.75" outlineLevel="1">
      <c r="A283" s="40" t="s">
        <v>959</v>
      </c>
      <c r="B283" s="41" t="s">
        <v>15</v>
      </c>
      <c r="C283" s="40">
        <v>5.74</v>
      </c>
      <c r="D283" s="113"/>
    </row>
    <row r="284" spans="1:4" ht="15.75" outlineLevel="1">
      <c r="A284" s="40" t="s">
        <v>959</v>
      </c>
      <c r="B284" s="41" t="s">
        <v>9</v>
      </c>
      <c r="C284" s="40">
        <v>5.49</v>
      </c>
      <c r="D284" s="113"/>
    </row>
    <row r="285" spans="1:4" ht="15.75" outlineLevel="1">
      <c r="A285" s="40" t="s">
        <v>959</v>
      </c>
      <c r="B285" s="41" t="s">
        <v>10</v>
      </c>
      <c r="C285" s="40">
        <v>5.51</v>
      </c>
      <c r="D285" s="113"/>
    </row>
    <row r="286" spans="1:4" ht="15.75" outlineLevel="1">
      <c r="A286" s="40" t="s">
        <v>959</v>
      </c>
      <c r="B286" s="41" t="s">
        <v>1080</v>
      </c>
      <c r="C286" s="40">
        <v>5.52</v>
      </c>
      <c r="D286" s="113"/>
    </row>
    <row r="287" spans="1:4" ht="15.75" outlineLevel="1">
      <c r="A287" s="40" t="s">
        <v>959</v>
      </c>
      <c r="B287" s="41" t="s">
        <v>11</v>
      </c>
      <c r="C287" s="40">
        <v>5.53</v>
      </c>
      <c r="D287" s="113"/>
    </row>
    <row r="288" spans="1:4" ht="15.75" outlineLevel="1">
      <c r="A288" s="40" t="s">
        <v>959</v>
      </c>
      <c r="B288" s="41" t="s">
        <v>17</v>
      </c>
      <c r="C288" s="40">
        <v>5.58</v>
      </c>
      <c r="D288" s="113"/>
    </row>
    <row r="289" spans="1:4" ht="15.75" outlineLevel="1">
      <c r="A289" s="40" t="s">
        <v>959</v>
      </c>
      <c r="B289" s="41" t="s">
        <v>18</v>
      </c>
      <c r="C289" s="40">
        <v>5.54</v>
      </c>
      <c r="D289" s="113"/>
    </row>
    <row r="290" spans="1:4" ht="15.75" outlineLevel="1">
      <c r="A290" s="40" t="s">
        <v>959</v>
      </c>
      <c r="B290" s="41" t="s">
        <v>19</v>
      </c>
      <c r="C290" s="40">
        <v>5.55</v>
      </c>
      <c r="D290" s="113"/>
    </row>
    <row r="291" spans="1:4" ht="15.75" outlineLevel="1">
      <c r="A291" s="40" t="s">
        <v>959</v>
      </c>
      <c r="B291" s="41" t="s">
        <v>20</v>
      </c>
      <c r="C291" s="40">
        <v>5.63</v>
      </c>
      <c r="D291" s="113"/>
    </row>
    <row r="292" spans="1:4" ht="15.75" outlineLevel="1">
      <c r="A292" s="40" t="s">
        <v>959</v>
      </c>
      <c r="B292" s="41" t="s">
        <v>24</v>
      </c>
      <c r="C292" s="40">
        <v>5.47</v>
      </c>
      <c r="D292" s="113"/>
    </row>
    <row r="293" spans="1:4" ht="15.75" outlineLevel="1">
      <c r="A293" s="40" t="s">
        <v>959</v>
      </c>
      <c r="B293" s="41" t="s">
        <v>25</v>
      </c>
      <c r="C293" s="40">
        <v>5.48</v>
      </c>
      <c r="D293" s="113"/>
    </row>
    <row r="294" spans="1:4" ht="15.75">
      <c r="A294" s="46" t="s">
        <v>959</v>
      </c>
      <c r="B294" s="41"/>
      <c r="C294" s="40"/>
      <c r="D294" s="113"/>
    </row>
    <row r="295" spans="1:4" ht="31.5" outlineLevel="1">
      <c r="A295" s="40" t="s">
        <v>966</v>
      </c>
      <c r="B295" s="41" t="s">
        <v>0</v>
      </c>
      <c r="C295" s="40">
        <v>5.0999999999999996</v>
      </c>
      <c r="D295" s="113"/>
    </row>
    <row r="296" spans="1:4" ht="31.5" outlineLevel="1">
      <c r="A296" s="40" t="s">
        <v>966</v>
      </c>
      <c r="B296" s="41" t="s">
        <v>1</v>
      </c>
      <c r="C296" s="40">
        <v>5.2</v>
      </c>
      <c r="D296" s="113"/>
    </row>
    <row r="297" spans="1:4" ht="31.5" outlineLevel="1">
      <c r="A297" s="40" t="s">
        <v>966</v>
      </c>
      <c r="B297" s="41" t="s">
        <v>2</v>
      </c>
      <c r="C297" s="40">
        <v>5.3</v>
      </c>
      <c r="D297" s="113"/>
    </row>
    <row r="298" spans="1:4" ht="31.5" outlineLevel="1">
      <c r="A298" s="40" t="s">
        <v>966</v>
      </c>
      <c r="B298" s="41" t="s">
        <v>1078</v>
      </c>
      <c r="C298" s="40">
        <v>5.14</v>
      </c>
      <c r="D298" s="113"/>
    </row>
    <row r="299" spans="1:4" ht="31.5" outlineLevel="1">
      <c r="A299" s="40" t="s">
        <v>966</v>
      </c>
      <c r="B299" s="41" t="s">
        <v>4</v>
      </c>
      <c r="C299" s="40">
        <v>5.19</v>
      </c>
      <c r="D299" s="113"/>
    </row>
    <row r="300" spans="1:4" ht="31.5" outlineLevel="1">
      <c r="A300" s="40" t="s">
        <v>966</v>
      </c>
      <c r="B300" s="41" t="s">
        <v>107</v>
      </c>
      <c r="C300" s="40">
        <v>5.24</v>
      </c>
      <c r="D300" s="113"/>
    </row>
    <row r="301" spans="1:4" ht="31.5" outlineLevel="1">
      <c r="A301" s="40" t="s">
        <v>966</v>
      </c>
      <c r="B301" s="41" t="s">
        <v>5</v>
      </c>
      <c r="C301" s="40">
        <v>5.26</v>
      </c>
      <c r="D301" s="113"/>
    </row>
    <row r="302" spans="1:4" ht="31.5" outlineLevel="1">
      <c r="A302" s="40" t="s">
        <v>966</v>
      </c>
      <c r="B302" s="41" t="s">
        <v>6</v>
      </c>
      <c r="C302" s="40">
        <v>5.27</v>
      </c>
      <c r="D302" s="113"/>
    </row>
    <row r="303" spans="1:4" ht="31.5" outlineLevel="1">
      <c r="A303" s="40" t="s">
        <v>966</v>
      </c>
      <c r="B303" s="41" t="s">
        <v>7</v>
      </c>
      <c r="C303" s="40">
        <v>5.28</v>
      </c>
      <c r="D303" s="113"/>
    </row>
    <row r="304" spans="1:4" ht="31.5" outlineLevel="1">
      <c r="A304" s="40" t="s">
        <v>966</v>
      </c>
      <c r="B304" s="41" t="s">
        <v>116</v>
      </c>
      <c r="C304" s="40">
        <v>5.37</v>
      </c>
      <c r="D304" s="113"/>
    </row>
    <row r="305" spans="1:4" ht="31.5" outlineLevel="1">
      <c r="A305" s="40" t="s">
        <v>966</v>
      </c>
      <c r="B305" s="41" t="s">
        <v>9</v>
      </c>
      <c r="C305" s="40">
        <v>5.49</v>
      </c>
      <c r="D305" s="113"/>
    </row>
    <row r="306" spans="1:4" ht="31.5" outlineLevel="1">
      <c r="A306" s="40" t="s">
        <v>966</v>
      </c>
      <c r="B306" s="41" t="s">
        <v>10</v>
      </c>
      <c r="C306" s="40">
        <v>5.51</v>
      </c>
      <c r="D306" s="113"/>
    </row>
    <row r="307" spans="1:4" ht="31.5" outlineLevel="1">
      <c r="A307" s="40" t="s">
        <v>966</v>
      </c>
      <c r="B307" s="41" t="s">
        <v>11</v>
      </c>
      <c r="C307" s="40">
        <v>5.53</v>
      </c>
      <c r="D307" s="113"/>
    </row>
    <row r="308" spans="1:4" ht="31.5" outlineLevel="1">
      <c r="A308" s="40" t="s">
        <v>966</v>
      </c>
      <c r="B308" s="41" t="s">
        <v>12</v>
      </c>
      <c r="C308" s="40">
        <v>5.69</v>
      </c>
      <c r="D308" s="113"/>
    </row>
    <row r="309" spans="1:4" ht="31.5" outlineLevel="1">
      <c r="A309" s="40" t="s">
        <v>966</v>
      </c>
      <c r="B309" s="41" t="s">
        <v>13</v>
      </c>
      <c r="C309" s="40">
        <v>5.75</v>
      </c>
      <c r="D309" s="113"/>
    </row>
    <row r="310" spans="1:4" ht="31.5" outlineLevel="1">
      <c r="A310" s="40" t="s">
        <v>966</v>
      </c>
      <c r="B310" s="41" t="s">
        <v>14</v>
      </c>
      <c r="C310" s="42">
        <v>5.7</v>
      </c>
      <c r="D310" s="113"/>
    </row>
    <row r="311" spans="1:4" ht="31.5" outlineLevel="1">
      <c r="A311" s="40" t="s">
        <v>966</v>
      </c>
      <c r="B311" s="41" t="s">
        <v>15</v>
      </c>
      <c r="C311" s="40">
        <v>5.74</v>
      </c>
      <c r="D311" s="113"/>
    </row>
    <row r="312" spans="1:4" ht="31.5" outlineLevel="1">
      <c r="A312" s="40" t="s">
        <v>966</v>
      </c>
      <c r="B312" s="41" t="s">
        <v>17</v>
      </c>
      <c r="C312" s="40">
        <v>5.58</v>
      </c>
      <c r="D312" s="113"/>
    </row>
    <row r="313" spans="1:4" ht="31.5" outlineLevel="1">
      <c r="A313" s="40" t="s">
        <v>966</v>
      </c>
      <c r="B313" s="41" t="s">
        <v>18</v>
      </c>
      <c r="C313" s="40">
        <v>5.54</v>
      </c>
      <c r="D313" s="113"/>
    </row>
    <row r="314" spans="1:4" ht="31.5" outlineLevel="1">
      <c r="A314" s="40" t="s">
        <v>966</v>
      </c>
      <c r="B314" s="41" t="s">
        <v>19</v>
      </c>
      <c r="C314" s="40">
        <v>5.55</v>
      </c>
      <c r="D314" s="113"/>
    </row>
    <row r="315" spans="1:4" ht="31.5" outlineLevel="1">
      <c r="A315" s="40" t="s">
        <v>966</v>
      </c>
      <c r="B315" s="41" t="s">
        <v>20</v>
      </c>
      <c r="C315" s="40">
        <v>5.63</v>
      </c>
      <c r="D315" s="113"/>
    </row>
    <row r="316" spans="1:4" ht="31.5" outlineLevel="1">
      <c r="A316" s="40" t="s">
        <v>966</v>
      </c>
      <c r="B316" s="41" t="s">
        <v>21</v>
      </c>
      <c r="C316" s="40">
        <v>5.65</v>
      </c>
      <c r="D316" s="113"/>
    </row>
    <row r="317" spans="1:4" ht="31.5" outlineLevel="1">
      <c r="A317" s="40" t="s">
        <v>966</v>
      </c>
      <c r="B317" s="41" t="s">
        <v>22</v>
      </c>
      <c r="C317" s="40">
        <v>5.68</v>
      </c>
      <c r="D317" s="113"/>
    </row>
    <row r="318" spans="1:4" ht="31.5" outlineLevel="1">
      <c r="A318" s="40" t="s">
        <v>966</v>
      </c>
      <c r="B318" s="41" t="s">
        <v>24</v>
      </c>
      <c r="C318" s="40">
        <v>5.47</v>
      </c>
      <c r="D318" s="113"/>
    </row>
    <row r="319" spans="1:4" ht="31.5" outlineLevel="1">
      <c r="A319" s="40" t="s">
        <v>966</v>
      </c>
      <c r="B319" s="41" t="s">
        <v>25</v>
      </c>
      <c r="C319" s="40">
        <v>5.48</v>
      </c>
      <c r="D319" s="113"/>
    </row>
    <row r="320" spans="1:4" ht="31.5">
      <c r="A320" s="46" t="s">
        <v>966</v>
      </c>
      <c r="B320" s="41"/>
      <c r="C320" s="40"/>
      <c r="D320" s="113"/>
    </row>
    <row r="321" spans="1:4" ht="31.5" outlineLevel="1">
      <c r="A321" s="40" t="s">
        <v>967</v>
      </c>
      <c r="B321" s="41" t="s">
        <v>0</v>
      </c>
      <c r="C321" s="40">
        <v>5.0999999999999996</v>
      </c>
      <c r="D321" s="113"/>
    </row>
    <row r="322" spans="1:4" ht="31.5" outlineLevel="1">
      <c r="A322" s="40" t="s">
        <v>967</v>
      </c>
      <c r="B322" s="41" t="s">
        <v>1</v>
      </c>
      <c r="C322" s="40">
        <v>5.2</v>
      </c>
      <c r="D322" s="113"/>
    </row>
    <row r="323" spans="1:4" ht="31.5" outlineLevel="1">
      <c r="A323" s="40" t="s">
        <v>967</v>
      </c>
      <c r="B323" s="41" t="s">
        <v>5</v>
      </c>
      <c r="C323" s="40">
        <v>5.26</v>
      </c>
      <c r="D323" s="113"/>
    </row>
    <row r="324" spans="1:4" ht="31.5" outlineLevel="1">
      <c r="A324" s="40" t="s">
        <v>967</v>
      </c>
      <c r="B324" s="41" t="s">
        <v>1078</v>
      </c>
      <c r="C324" s="40">
        <v>5.14</v>
      </c>
      <c r="D324" s="113"/>
    </row>
    <row r="325" spans="1:4" ht="31.5" outlineLevel="1">
      <c r="A325" s="40" t="s">
        <v>967</v>
      </c>
      <c r="B325" s="41" t="s">
        <v>4</v>
      </c>
      <c r="C325" s="40">
        <v>5.19</v>
      </c>
      <c r="D325" s="113"/>
    </row>
    <row r="326" spans="1:4" ht="31.5" outlineLevel="1">
      <c r="A326" s="40" t="s">
        <v>967</v>
      </c>
      <c r="B326" s="41" t="s">
        <v>116</v>
      </c>
      <c r="C326" s="40">
        <v>5.37</v>
      </c>
      <c r="D326" s="113"/>
    </row>
    <row r="327" spans="1:4" ht="31.5" outlineLevel="1">
      <c r="A327" s="40" t="s">
        <v>967</v>
      </c>
      <c r="B327" s="41" t="s">
        <v>12</v>
      </c>
      <c r="C327" s="40">
        <v>5.69</v>
      </c>
      <c r="D327" s="113"/>
    </row>
    <row r="328" spans="1:4" ht="31.5" outlineLevel="1">
      <c r="A328" s="40" t="s">
        <v>967</v>
      </c>
      <c r="B328" s="41" t="s">
        <v>716</v>
      </c>
      <c r="C328" s="42">
        <v>5.8</v>
      </c>
      <c r="D328" s="113"/>
    </row>
    <row r="329" spans="1:4" ht="31.5" outlineLevel="1">
      <c r="A329" s="40" t="s">
        <v>967</v>
      </c>
      <c r="B329" s="41" t="s">
        <v>13</v>
      </c>
      <c r="C329" s="40">
        <v>5.75</v>
      </c>
      <c r="D329" s="113"/>
    </row>
    <row r="330" spans="1:4" ht="31.5" outlineLevel="1">
      <c r="A330" s="40" t="s">
        <v>967</v>
      </c>
      <c r="B330" s="41" t="s">
        <v>14</v>
      </c>
      <c r="C330" s="42">
        <v>5.7</v>
      </c>
      <c r="D330" s="113"/>
    </row>
    <row r="331" spans="1:4" ht="31.5" outlineLevel="1">
      <c r="A331" s="40" t="s">
        <v>967</v>
      </c>
      <c r="B331" s="41" t="s">
        <v>15</v>
      </c>
      <c r="C331" s="40">
        <v>5.74</v>
      </c>
      <c r="D331" s="113"/>
    </row>
    <row r="332" spans="1:4" ht="31.5" outlineLevel="1">
      <c r="A332" s="40" t="s">
        <v>967</v>
      </c>
      <c r="B332" s="41" t="s">
        <v>17</v>
      </c>
      <c r="C332" s="40">
        <v>5.58</v>
      </c>
      <c r="D332" s="113"/>
    </row>
    <row r="333" spans="1:4" ht="31.5" outlineLevel="1">
      <c r="A333" s="40" t="s">
        <v>967</v>
      </c>
      <c r="B333" s="41" t="s">
        <v>19</v>
      </c>
      <c r="C333" s="40">
        <v>5.55</v>
      </c>
      <c r="D333" s="113"/>
    </row>
    <row r="334" spans="1:4" ht="31.5" outlineLevel="1">
      <c r="A334" s="40" t="s">
        <v>967</v>
      </c>
      <c r="B334" s="41" t="s">
        <v>20</v>
      </c>
      <c r="C334" s="40">
        <v>5.63</v>
      </c>
      <c r="D334" s="113"/>
    </row>
    <row r="335" spans="1:4" ht="31.5" outlineLevel="1">
      <c r="A335" s="40" t="s">
        <v>967</v>
      </c>
      <c r="B335" s="41" t="s">
        <v>21</v>
      </c>
      <c r="C335" s="40">
        <v>5.65</v>
      </c>
      <c r="D335" s="113"/>
    </row>
    <row r="336" spans="1:4" ht="31.5" outlineLevel="1">
      <c r="A336" s="40" t="s">
        <v>967</v>
      </c>
      <c r="B336" s="41" t="s">
        <v>22</v>
      </c>
      <c r="C336" s="40">
        <v>5.68</v>
      </c>
      <c r="D336" s="113"/>
    </row>
    <row r="337" spans="1:4" ht="31.5" outlineLevel="1">
      <c r="A337" s="40" t="s">
        <v>967</v>
      </c>
      <c r="B337" s="41" t="s">
        <v>24</v>
      </c>
      <c r="C337" s="40">
        <v>5.47</v>
      </c>
      <c r="D337" s="113"/>
    </row>
    <row r="338" spans="1:4" ht="31.5" outlineLevel="1">
      <c r="A338" s="40" t="s">
        <v>967</v>
      </c>
      <c r="B338" s="41" t="s">
        <v>25</v>
      </c>
      <c r="C338" s="40">
        <v>5.48</v>
      </c>
      <c r="D338" s="113"/>
    </row>
    <row r="339" spans="1:4" ht="31.5">
      <c r="A339" s="46" t="s">
        <v>967</v>
      </c>
      <c r="B339" s="41"/>
      <c r="C339" s="40"/>
      <c r="D339" s="113"/>
    </row>
    <row r="340" spans="1:4" ht="31.5" outlineLevel="1">
      <c r="A340" s="40" t="s">
        <v>973</v>
      </c>
      <c r="B340" s="41" t="s">
        <v>1089</v>
      </c>
      <c r="C340" s="40">
        <v>5.0999999999999996</v>
      </c>
      <c r="D340" s="113"/>
    </row>
    <row r="341" spans="1:4" ht="31.5" outlineLevel="1">
      <c r="A341" s="40" t="s">
        <v>973</v>
      </c>
      <c r="B341" s="41" t="s">
        <v>1</v>
      </c>
      <c r="C341" s="40">
        <v>5.2</v>
      </c>
      <c r="D341" s="113"/>
    </row>
    <row r="342" spans="1:4" ht="31.5" outlineLevel="1">
      <c r="A342" s="40" t="s">
        <v>973</v>
      </c>
      <c r="B342" s="41" t="s">
        <v>5</v>
      </c>
      <c r="C342" s="40">
        <v>5.26</v>
      </c>
      <c r="D342" s="113"/>
    </row>
    <row r="343" spans="1:4" ht="31.5" outlineLevel="1">
      <c r="A343" s="40" t="s">
        <v>973</v>
      </c>
      <c r="B343" s="41" t="s">
        <v>1090</v>
      </c>
      <c r="C343" s="40">
        <v>5.38</v>
      </c>
      <c r="D343" s="113"/>
    </row>
    <row r="344" spans="1:4" ht="31.5" outlineLevel="1">
      <c r="A344" s="40" t="s">
        <v>973</v>
      </c>
      <c r="B344" s="41" t="s">
        <v>1091</v>
      </c>
      <c r="C344" s="40">
        <v>5.39</v>
      </c>
      <c r="D344" s="113"/>
    </row>
    <row r="345" spans="1:4" ht="31.5" outlineLevel="1">
      <c r="A345" s="40" t="s">
        <v>973</v>
      </c>
      <c r="B345" s="41" t="s">
        <v>1092</v>
      </c>
      <c r="C345" s="42">
        <v>5.6</v>
      </c>
      <c r="D345" s="113"/>
    </row>
    <row r="346" spans="1:4" ht="31.5" outlineLevel="1">
      <c r="A346" s="40" t="s">
        <v>973</v>
      </c>
      <c r="B346" s="41" t="s">
        <v>25</v>
      </c>
      <c r="C346" s="40">
        <v>5.48</v>
      </c>
      <c r="D346" s="113"/>
    </row>
    <row r="347" spans="1:4" ht="31.5">
      <c r="A347" s="46" t="s">
        <v>973</v>
      </c>
      <c r="B347" s="41"/>
      <c r="C347" s="40"/>
      <c r="D347" s="113"/>
    </row>
    <row r="348" spans="1:4" ht="31.5" outlineLevel="1">
      <c r="A348" s="40" t="s">
        <v>977</v>
      </c>
      <c r="B348" s="41" t="s">
        <v>0</v>
      </c>
      <c r="C348" s="40">
        <v>5.0999999999999996</v>
      </c>
      <c r="D348" s="113"/>
    </row>
    <row r="349" spans="1:4" ht="31.5" outlineLevel="1">
      <c r="A349" s="40" t="s">
        <v>977</v>
      </c>
      <c r="B349" s="41" t="s">
        <v>1</v>
      </c>
      <c r="C349" s="40">
        <v>5.2</v>
      </c>
      <c r="D349" s="113"/>
    </row>
    <row r="350" spans="1:4" ht="31.5" outlineLevel="1">
      <c r="A350" s="40" t="s">
        <v>977</v>
      </c>
      <c r="B350" s="41" t="s">
        <v>2</v>
      </c>
      <c r="C350" s="40">
        <v>5.3</v>
      </c>
      <c r="D350" s="113"/>
    </row>
    <row r="351" spans="1:4" ht="31.5" outlineLevel="1">
      <c r="A351" s="40" t="s">
        <v>977</v>
      </c>
      <c r="B351" s="41" t="s">
        <v>105</v>
      </c>
      <c r="C351" s="40">
        <v>5.6</v>
      </c>
      <c r="D351" s="113"/>
    </row>
    <row r="352" spans="1:4" ht="31.5" outlineLevel="1">
      <c r="A352" s="40" t="s">
        <v>977</v>
      </c>
      <c r="B352" s="41" t="s">
        <v>1079</v>
      </c>
      <c r="C352" s="42">
        <v>5.0999999999999996</v>
      </c>
      <c r="D352" s="113"/>
    </row>
    <row r="353" spans="1:4" ht="31.5" outlineLevel="1">
      <c r="A353" s="40" t="s">
        <v>977</v>
      </c>
      <c r="B353" s="41" t="s">
        <v>1078</v>
      </c>
      <c r="C353" s="40">
        <v>5.14</v>
      </c>
      <c r="D353" s="113"/>
    </row>
    <row r="354" spans="1:4" ht="31.5" outlineLevel="1">
      <c r="A354" s="40" t="s">
        <v>977</v>
      </c>
      <c r="B354" s="41" t="s">
        <v>4</v>
      </c>
      <c r="C354" s="40">
        <v>5.19</v>
      </c>
      <c r="D354" s="113"/>
    </row>
    <row r="355" spans="1:4" ht="31.5" outlineLevel="1">
      <c r="A355" s="40" t="s">
        <v>977</v>
      </c>
      <c r="B355" s="41" t="s">
        <v>107</v>
      </c>
      <c r="C355" s="40">
        <v>5.24</v>
      </c>
      <c r="D355" s="113"/>
    </row>
    <row r="356" spans="1:4" ht="31.5" outlineLevel="1">
      <c r="A356" s="40" t="s">
        <v>977</v>
      </c>
      <c r="B356" s="41" t="s">
        <v>5</v>
      </c>
      <c r="C356" s="40">
        <v>5.26</v>
      </c>
      <c r="D356" s="113"/>
    </row>
    <row r="357" spans="1:4" ht="31.5" outlineLevel="1">
      <c r="A357" s="40" t="s">
        <v>977</v>
      </c>
      <c r="B357" s="41" t="s">
        <v>6</v>
      </c>
      <c r="C357" s="40">
        <v>5.27</v>
      </c>
      <c r="D357" s="113"/>
    </row>
    <row r="358" spans="1:4" ht="31.5" outlineLevel="1">
      <c r="A358" s="40" t="s">
        <v>977</v>
      </c>
      <c r="B358" s="41" t="s">
        <v>7</v>
      </c>
      <c r="C358" s="40">
        <v>5.28</v>
      </c>
      <c r="D358" s="113"/>
    </row>
    <row r="359" spans="1:4" ht="31.5" outlineLevel="1">
      <c r="A359" s="40" t="s">
        <v>977</v>
      </c>
      <c r="B359" s="41" t="s">
        <v>108</v>
      </c>
      <c r="C359" s="40">
        <v>5.31</v>
      </c>
      <c r="D359" s="113"/>
    </row>
    <row r="360" spans="1:4" ht="31.5" outlineLevel="1">
      <c r="A360" s="40" t="s">
        <v>977</v>
      </c>
      <c r="B360" s="41" t="s">
        <v>84</v>
      </c>
      <c r="C360" s="40">
        <v>5.36</v>
      </c>
      <c r="D360" s="113"/>
    </row>
    <row r="361" spans="1:4" ht="31.5" outlineLevel="1">
      <c r="A361" s="40" t="s">
        <v>977</v>
      </c>
      <c r="B361" s="41" t="s">
        <v>116</v>
      </c>
      <c r="C361" s="40">
        <v>5.37</v>
      </c>
      <c r="D361" s="113"/>
    </row>
    <row r="362" spans="1:4" ht="31.5" outlineLevel="1">
      <c r="A362" s="40" t="s">
        <v>977</v>
      </c>
      <c r="B362" s="41" t="s">
        <v>9</v>
      </c>
      <c r="C362" s="40">
        <v>5.49</v>
      </c>
      <c r="D362" s="113"/>
    </row>
    <row r="363" spans="1:4" ht="31.5" outlineLevel="1">
      <c r="A363" s="40" t="s">
        <v>977</v>
      </c>
      <c r="B363" s="41" t="s">
        <v>10</v>
      </c>
      <c r="C363" s="40">
        <v>5.51</v>
      </c>
      <c r="D363" s="113"/>
    </row>
    <row r="364" spans="1:4" ht="31.5" outlineLevel="1">
      <c r="A364" s="40" t="s">
        <v>977</v>
      </c>
      <c r="B364" s="41" t="s">
        <v>1080</v>
      </c>
      <c r="C364" s="40">
        <v>5.52</v>
      </c>
      <c r="D364" s="113"/>
    </row>
    <row r="365" spans="1:4" ht="31.5" outlineLevel="1">
      <c r="A365" s="40" t="s">
        <v>977</v>
      </c>
      <c r="B365" s="41" t="s">
        <v>11</v>
      </c>
      <c r="C365" s="40">
        <v>5.53</v>
      </c>
      <c r="D365" s="113"/>
    </row>
    <row r="366" spans="1:4" ht="31.5" outlineLevel="1">
      <c r="A366" s="40" t="s">
        <v>977</v>
      </c>
      <c r="B366" s="41" t="s">
        <v>12</v>
      </c>
      <c r="C366" s="40">
        <v>5.69</v>
      </c>
      <c r="D366" s="113"/>
    </row>
    <row r="367" spans="1:4" ht="31.5" outlineLevel="1">
      <c r="A367" s="40" t="s">
        <v>977</v>
      </c>
      <c r="B367" s="41" t="s">
        <v>716</v>
      </c>
      <c r="C367" s="42">
        <v>5.8</v>
      </c>
      <c r="D367" s="113"/>
    </row>
    <row r="368" spans="1:4" ht="31.5" outlineLevel="1">
      <c r="A368" s="40" t="s">
        <v>977</v>
      </c>
      <c r="B368" s="41" t="s">
        <v>873</v>
      </c>
      <c r="C368" s="42">
        <v>5.72</v>
      </c>
      <c r="D368" s="113"/>
    </row>
    <row r="369" spans="1:4" ht="31.5" outlineLevel="1">
      <c r="A369" s="40" t="s">
        <v>977</v>
      </c>
      <c r="B369" s="41" t="s">
        <v>13</v>
      </c>
      <c r="C369" s="40">
        <v>5.75</v>
      </c>
      <c r="D369" s="113"/>
    </row>
    <row r="370" spans="1:4" ht="31.5" outlineLevel="1">
      <c r="A370" s="40" t="s">
        <v>977</v>
      </c>
      <c r="B370" s="41" t="s">
        <v>14</v>
      </c>
      <c r="C370" s="42">
        <v>5.7</v>
      </c>
      <c r="D370" s="113"/>
    </row>
    <row r="371" spans="1:4" ht="31.5" outlineLevel="1">
      <c r="A371" s="40" t="s">
        <v>977</v>
      </c>
      <c r="B371" s="41" t="s">
        <v>15</v>
      </c>
      <c r="C371" s="40">
        <v>5.74</v>
      </c>
      <c r="D371" s="113"/>
    </row>
    <row r="372" spans="1:4" ht="31.5" outlineLevel="1">
      <c r="A372" s="40" t="s">
        <v>977</v>
      </c>
      <c r="B372" s="41" t="s">
        <v>371</v>
      </c>
      <c r="C372" s="40">
        <v>5.76</v>
      </c>
      <c r="D372" s="113"/>
    </row>
    <row r="373" spans="1:4" ht="31.5" outlineLevel="1">
      <c r="A373" s="40" t="s">
        <v>977</v>
      </c>
      <c r="B373" s="41" t="s">
        <v>794</v>
      </c>
      <c r="C373" s="40">
        <v>5.89</v>
      </c>
      <c r="D373" s="112" t="s">
        <v>1077</v>
      </c>
    </row>
    <row r="374" spans="1:4" ht="31.5" outlineLevel="1">
      <c r="A374" s="40" t="s">
        <v>977</v>
      </c>
      <c r="B374" s="41" t="s">
        <v>109</v>
      </c>
      <c r="C374" s="40">
        <v>5.109</v>
      </c>
      <c r="D374" s="112"/>
    </row>
    <row r="375" spans="1:4" ht="31.5" outlineLevel="1">
      <c r="A375" s="40" t="s">
        <v>977</v>
      </c>
      <c r="B375" s="41" t="s">
        <v>110</v>
      </c>
      <c r="C375" s="40">
        <v>5.1109999999999998</v>
      </c>
      <c r="D375" s="113"/>
    </row>
    <row r="376" spans="1:4" ht="31.5" outlineLevel="1">
      <c r="A376" s="40" t="s">
        <v>977</v>
      </c>
      <c r="B376" s="41" t="s">
        <v>93</v>
      </c>
      <c r="C376" s="40">
        <v>5.1120000000000001</v>
      </c>
      <c r="D376" s="113"/>
    </row>
    <row r="377" spans="1:4" ht="31.5" outlineLevel="1">
      <c r="A377" s="40" t="s">
        <v>977</v>
      </c>
      <c r="B377" s="41" t="s">
        <v>1093</v>
      </c>
      <c r="C377" s="40">
        <v>5.1130000000000004</v>
      </c>
      <c r="D377" s="113"/>
    </row>
    <row r="378" spans="1:4" ht="31.5" outlineLevel="1">
      <c r="A378" s="40" t="s">
        <v>977</v>
      </c>
      <c r="B378" s="41" t="s">
        <v>17</v>
      </c>
      <c r="C378" s="40">
        <v>5.58</v>
      </c>
      <c r="D378" s="113"/>
    </row>
    <row r="379" spans="1:4" ht="31.5" outlineLevel="1">
      <c r="A379" s="40" t="s">
        <v>977</v>
      </c>
      <c r="B379" s="41" t="s">
        <v>18</v>
      </c>
      <c r="C379" s="40">
        <v>5.54</v>
      </c>
      <c r="D379" s="113"/>
    </row>
    <row r="380" spans="1:4" ht="31.5" outlineLevel="1">
      <c r="A380" s="40" t="s">
        <v>977</v>
      </c>
      <c r="B380" s="41" t="s">
        <v>19</v>
      </c>
      <c r="C380" s="40">
        <v>5.55</v>
      </c>
      <c r="D380" s="113"/>
    </row>
    <row r="381" spans="1:4" ht="31.5" outlineLevel="1">
      <c r="A381" s="40" t="s">
        <v>977</v>
      </c>
      <c r="B381" s="41" t="s">
        <v>20</v>
      </c>
      <c r="C381" s="40">
        <v>5.63</v>
      </c>
      <c r="D381" s="113"/>
    </row>
    <row r="382" spans="1:4" ht="31.5" outlineLevel="1">
      <c r="A382" s="40" t="s">
        <v>977</v>
      </c>
      <c r="B382" s="41" t="s">
        <v>21</v>
      </c>
      <c r="C382" s="40">
        <v>5.65</v>
      </c>
      <c r="D382" s="113"/>
    </row>
    <row r="383" spans="1:4" ht="31.5" outlineLevel="1">
      <c r="A383" s="40" t="s">
        <v>977</v>
      </c>
      <c r="B383" s="41" t="s">
        <v>124</v>
      </c>
      <c r="C383" s="40">
        <v>5.66</v>
      </c>
      <c r="D383" s="113"/>
    </row>
    <row r="384" spans="1:4" ht="31.5" outlineLevel="1">
      <c r="A384" s="40" t="s">
        <v>977</v>
      </c>
      <c r="B384" s="41" t="s">
        <v>22</v>
      </c>
      <c r="C384" s="40">
        <v>5.68</v>
      </c>
      <c r="D384" s="113"/>
    </row>
    <row r="385" spans="1:4" ht="31.5" outlineLevel="1">
      <c r="A385" s="40" t="s">
        <v>977</v>
      </c>
      <c r="B385" s="41" t="s">
        <v>24</v>
      </c>
      <c r="C385" s="40">
        <v>5.47</v>
      </c>
      <c r="D385" s="113"/>
    </row>
    <row r="386" spans="1:4" ht="31.5" outlineLevel="1">
      <c r="A386" s="40" t="s">
        <v>977</v>
      </c>
      <c r="B386" s="41" t="s">
        <v>25</v>
      </c>
      <c r="C386" s="40">
        <v>5.48</v>
      </c>
      <c r="D386" s="113"/>
    </row>
    <row r="387" spans="1:4" ht="31.5">
      <c r="A387" s="46" t="s">
        <v>977</v>
      </c>
      <c r="B387" s="41"/>
      <c r="C387" s="40"/>
      <c r="D387" s="113"/>
    </row>
    <row r="388" spans="1:4" ht="15.75" outlineLevel="1">
      <c r="A388" s="40" t="s">
        <v>979</v>
      </c>
      <c r="B388" s="41" t="s">
        <v>0</v>
      </c>
      <c r="C388" s="40">
        <v>5.0999999999999996</v>
      </c>
      <c r="D388" s="113"/>
    </row>
    <row r="389" spans="1:4" ht="15.75" outlineLevel="1">
      <c r="A389" s="40" t="s">
        <v>979</v>
      </c>
      <c r="B389" s="41" t="s">
        <v>1</v>
      </c>
      <c r="C389" s="40">
        <v>5.2</v>
      </c>
      <c r="D389" s="113"/>
    </row>
    <row r="390" spans="1:4" ht="15.75" outlineLevel="1">
      <c r="A390" s="40" t="s">
        <v>979</v>
      </c>
      <c r="B390" s="41" t="s">
        <v>2</v>
      </c>
      <c r="C390" s="40">
        <v>5.3</v>
      </c>
      <c r="D390" s="113"/>
    </row>
    <row r="391" spans="1:4" ht="15.75" outlineLevel="1">
      <c r="A391" s="40" t="s">
        <v>979</v>
      </c>
      <c r="B391" s="41" t="s">
        <v>105</v>
      </c>
      <c r="C391" s="40">
        <v>5.6</v>
      </c>
      <c r="D391" s="113"/>
    </row>
    <row r="392" spans="1:4" ht="15.75" outlineLevel="1">
      <c r="A392" s="40" t="s">
        <v>979</v>
      </c>
      <c r="B392" s="41" t="s">
        <v>1079</v>
      </c>
      <c r="C392" s="42">
        <v>5.0999999999999996</v>
      </c>
      <c r="D392" s="113"/>
    </row>
    <row r="393" spans="1:4" ht="15.75" outlineLevel="1">
      <c r="A393" s="40" t="s">
        <v>979</v>
      </c>
      <c r="B393" s="41" t="s">
        <v>1078</v>
      </c>
      <c r="C393" s="40">
        <v>5.14</v>
      </c>
      <c r="D393" s="113"/>
    </row>
    <row r="394" spans="1:4" ht="15.75" outlineLevel="1">
      <c r="A394" s="40" t="s">
        <v>979</v>
      </c>
      <c r="B394" s="41" t="s">
        <v>4</v>
      </c>
      <c r="C394" s="40">
        <v>5.19</v>
      </c>
      <c r="D394" s="113"/>
    </row>
    <row r="395" spans="1:4" ht="15.75" outlineLevel="1">
      <c r="A395" s="40" t="s">
        <v>979</v>
      </c>
      <c r="B395" s="41" t="s">
        <v>107</v>
      </c>
      <c r="C395" s="40">
        <v>5.24</v>
      </c>
      <c r="D395" s="113"/>
    </row>
    <row r="396" spans="1:4" ht="15.75" outlineLevel="1">
      <c r="A396" s="40" t="s">
        <v>979</v>
      </c>
      <c r="B396" s="41" t="s">
        <v>5</v>
      </c>
      <c r="C396" s="40">
        <v>5.26</v>
      </c>
      <c r="D396" s="113"/>
    </row>
    <row r="397" spans="1:4" ht="15.75" outlineLevel="1">
      <c r="A397" s="40" t="s">
        <v>979</v>
      </c>
      <c r="B397" s="41" t="s">
        <v>6</v>
      </c>
      <c r="C397" s="40">
        <v>5.27</v>
      </c>
      <c r="D397" s="113"/>
    </row>
    <row r="398" spans="1:4" ht="15.75" outlineLevel="1">
      <c r="A398" s="40" t="s">
        <v>979</v>
      </c>
      <c r="B398" s="41" t="s">
        <v>7</v>
      </c>
      <c r="C398" s="40">
        <v>5.28</v>
      </c>
      <c r="D398" s="113"/>
    </row>
    <row r="399" spans="1:4" ht="15.75" outlineLevel="1">
      <c r="A399" s="40" t="s">
        <v>979</v>
      </c>
      <c r="B399" s="41" t="s">
        <v>286</v>
      </c>
      <c r="C399" s="40">
        <v>5.29</v>
      </c>
      <c r="D399" s="113"/>
    </row>
    <row r="400" spans="1:4" ht="15.75" outlineLevel="1">
      <c r="A400" s="40" t="s">
        <v>979</v>
      </c>
      <c r="B400" s="41" t="s">
        <v>108</v>
      </c>
      <c r="C400" s="40">
        <v>5.31</v>
      </c>
      <c r="D400" s="113"/>
    </row>
    <row r="401" spans="1:4" ht="15.75" outlineLevel="1">
      <c r="A401" s="40" t="s">
        <v>979</v>
      </c>
      <c r="B401" s="41" t="s">
        <v>84</v>
      </c>
      <c r="C401" s="40">
        <v>5.36</v>
      </c>
      <c r="D401" s="113"/>
    </row>
    <row r="402" spans="1:4" ht="15.75" outlineLevel="1">
      <c r="A402" s="40" t="s">
        <v>979</v>
      </c>
      <c r="B402" s="41" t="s">
        <v>116</v>
      </c>
      <c r="C402" s="40">
        <v>5.37</v>
      </c>
      <c r="D402" s="113"/>
    </row>
    <row r="403" spans="1:4" ht="15.75" outlineLevel="1">
      <c r="A403" s="40" t="s">
        <v>979</v>
      </c>
      <c r="B403" s="41" t="s">
        <v>9</v>
      </c>
      <c r="C403" s="40">
        <v>5.49</v>
      </c>
      <c r="D403" s="113"/>
    </row>
    <row r="404" spans="1:4" ht="15.75" outlineLevel="1">
      <c r="A404" s="40" t="s">
        <v>979</v>
      </c>
      <c r="B404" s="41" t="s">
        <v>10</v>
      </c>
      <c r="C404" s="40">
        <v>5.51</v>
      </c>
      <c r="D404" s="113"/>
    </row>
    <row r="405" spans="1:4" ht="15.75" outlineLevel="1">
      <c r="A405" s="40" t="s">
        <v>979</v>
      </c>
      <c r="B405" s="41" t="s">
        <v>1080</v>
      </c>
      <c r="C405" s="40">
        <v>5.52</v>
      </c>
      <c r="D405" s="113"/>
    </row>
    <row r="406" spans="1:4" ht="15.75" outlineLevel="1">
      <c r="A406" s="40" t="s">
        <v>979</v>
      </c>
      <c r="B406" s="41" t="s">
        <v>11</v>
      </c>
      <c r="C406" s="40">
        <v>5.53</v>
      </c>
      <c r="D406" s="113"/>
    </row>
    <row r="407" spans="1:4" ht="15.75" outlineLevel="1">
      <c r="A407" s="40" t="s">
        <v>979</v>
      </c>
      <c r="B407" s="41" t="s">
        <v>12</v>
      </c>
      <c r="C407" s="40">
        <v>5.69</v>
      </c>
      <c r="D407" s="113"/>
    </row>
    <row r="408" spans="1:4" ht="15.75" outlineLevel="1">
      <c r="A408" s="40" t="s">
        <v>979</v>
      </c>
      <c r="B408" s="41" t="s">
        <v>13</v>
      </c>
      <c r="C408" s="40">
        <v>5.75</v>
      </c>
      <c r="D408" s="113"/>
    </row>
    <row r="409" spans="1:4" ht="15.75" outlineLevel="1">
      <c r="A409" s="40" t="s">
        <v>979</v>
      </c>
      <c r="B409" s="41" t="s">
        <v>15</v>
      </c>
      <c r="C409" s="40">
        <v>5.74</v>
      </c>
      <c r="D409" s="113"/>
    </row>
    <row r="410" spans="1:4" ht="15.75" outlineLevel="1">
      <c r="A410" s="40" t="s">
        <v>979</v>
      </c>
      <c r="B410" s="41" t="s">
        <v>14</v>
      </c>
      <c r="C410" s="42">
        <v>5.7</v>
      </c>
      <c r="D410" s="113"/>
    </row>
    <row r="411" spans="1:4" ht="15.75" outlineLevel="1">
      <c r="A411" s="40" t="s">
        <v>979</v>
      </c>
      <c r="B411" s="41" t="s">
        <v>371</v>
      </c>
      <c r="C411" s="40">
        <v>5.76</v>
      </c>
      <c r="D411" s="113"/>
    </row>
    <row r="412" spans="1:4" ht="15.75" outlineLevel="1">
      <c r="A412" s="40" t="s">
        <v>979</v>
      </c>
      <c r="B412" s="41" t="s">
        <v>794</v>
      </c>
      <c r="C412" s="40">
        <v>5.89</v>
      </c>
      <c r="D412" s="112" t="s">
        <v>1077</v>
      </c>
    </row>
    <row r="413" spans="1:4" ht="15.75" outlineLevel="1">
      <c r="A413" s="40" t="s">
        <v>979</v>
      </c>
      <c r="B413" s="41" t="s">
        <v>109</v>
      </c>
      <c r="C413" s="40">
        <v>5.109</v>
      </c>
      <c r="D413" s="113"/>
    </row>
    <row r="414" spans="1:4" ht="15.75" outlineLevel="1">
      <c r="A414" s="40" t="s">
        <v>979</v>
      </c>
      <c r="B414" s="41" t="s">
        <v>110</v>
      </c>
      <c r="C414" s="40">
        <v>5.1109999999999998</v>
      </c>
      <c r="D414" s="113"/>
    </row>
    <row r="415" spans="1:4" ht="15.75" outlineLevel="1">
      <c r="A415" s="40" t="s">
        <v>979</v>
      </c>
      <c r="B415" s="41" t="s">
        <v>93</v>
      </c>
      <c r="C415" s="40">
        <v>5.1120000000000001</v>
      </c>
      <c r="D415" s="113"/>
    </row>
    <row r="416" spans="1:4" ht="15.75" outlineLevel="1">
      <c r="A416" s="40" t="s">
        <v>979</v>
      </c>
      <c r="B416" s="41" t="s">
        <v>1093</v>
      </c>
      <c r="C416" s="40">
        <v>5.1130000000000004</v>
      </c>
      <c r="D416" s="113"/>
    </row>
    <row r="417" spans="1:4" ht="15.75" outlineLevel="1">
      <c r="A417" s="40" t="s">
        <v>979</v>
      </c>
      <c r="B417" s="41" t="s">
        <v>17</v>
      </c>
      <c r="C417" s="40">
        <v>5.58</v>
      </c>
      <c r="D417" s="113"/>
    </row>
    <row r="418" spans="1:4" ht="15.75" outlineLevel="1">
      <c r="A418" s="40" t="s">
        <v>979</v>
      </c>
      <c r="B418" s="41" t="s">
        <v>18</v>
      </c>
      <c r="C418" s="40">
        <v>5.54</v>
      </c>
      <c r="D418" s="113"/>
    </row>
    <row r="419" spans="1:4" ht="15.75" outlineLevel="1">
      <c r="A419" s="40" t="s">
        <v>979</v>
      </c>
      <c r="B419" s="41" t="s">
        <v>19</v>
      </c>
      <c r="C419" s="40">
        <v>5.55</v>
      </c>
      <c r="D419" s="113"/>
    </row>
    <row r="420" spans="1:4" ht="15.75" outlineLevel="1">
      <c r="A420" s="40" t="s">
        <v>979</v>
      </c>
      <c r="B420" s="41" t="s">
        <v>20</v>
      </c>
      <c r="C420" s="40">
        <v>5.63</v>
      </c>
      <c r="D420" s="113"/>
    </row>
    <row r="421" spans="1:4" ht="15.75" outlineLevel="1">
      <c r="A421" s="40" t="s">
        <v>979</v>
      </c>
      <c r="B421" s="41" t="s">
        <v>21</v>
      </c>
      <c r="C421" s="40">
        <v>5.65</v>
      </c>
      <c r="D421" s="113"/>
    </row>
    <row r="422" spans="1:4" ht="15.75" outlineLevel="1">
      <c r="A422" s="40" t="s">
        <v>979</v>
      </c>
      <c r="B422" s="41" t="s">
        <v>124</v>
      </c>
      <c r="C422" s="40">
        <v>5.66</v>
      </c>
      <c r="D422" s="113"/>
    </row>
    <row r="423" spans="1:4" ht="15.75" outlineLevel="1">
      <c r="A423" s="40" t="s">
        <v>979</v>
      </c>
      <c r="B423" s="41" t="s">
        <v>22</v>
      </c>
      <c r="C423" s="40">
        <v>5.68</v>
      </c>
      <c r="D423" s="113"/>
    </row>
    <row r="424" spans="1:4" ht="15.75" outlineLevel="1">
      <c r="A424" s="40" t="s">
        <v>979</v>
      </c>
      <c r="B424" s="41" t="s">
        <v>24</v>
      </c>
      <c r="C424" s="40">
        <v>5.47</v>
      </c>
      <c r="D424" s="113"/>
    </row>
    <row r="425" spans="1:4" ht="15.75" outlineLevel="1">
      <c r="A425" s="40" t="s">
        <v>979</v>
      </c>
      <c r="B425" s="41" t="s">
        <v>25</v>
      </c>
      <c r="C425" s="40">
        <v>5.48</v>
      </c>
      <c r="D425" s="113"/>
    </row>
    <row r="426" spans="1:4" ht="15.75">
      <c r="A426" s="46" t="s">
        <v>979</v>
      </c>
      <c r="B426" s="41"/>
      <c r="C426" s="40"/>
      <c r="D426" s="113"/>
    </row>
    <row r="427" spans="1:4" ht="15.75" outlineLevel="1">
      <c r="A427" s="40" t="s">
        <v>1094</v>
      </c>
      <c r="B427" s="41" t="s">
        <v>0</v>
      </c>
      <c r="C427" s="40">
        <v>5.0999999999999996</v>
      </c>
      <c r="D427" s="113"/>
    </row>
    <row r="428" spans="1:4" ht="15.75" outlineLevel="1">
      <c r="A428" s="40" t="s">
        <v>1094</v>
      </c>
      <c r="B428" s="41" t="s">
        <v>1</v>
      </c>
      <c r="C428" s="40">
        <v>5.2</v>
      </c>
      <c r="D428" s="113"/>
    </row>
    <row r="429" spans="1:4" ht="15.75" outlineLevel="1">
      <c r="A429" s="40" t="s">
        <v>1094</v>
      </c>
      <c r="B429" s="41" t="s">
        <v>2</v>
      </c>
      <c r="C429" s="40">
        <v>5.3</v>
      </c>
      <c r="D429" s="113"/>
    </row>
    <row r="430" spans="1:4" ht="15.75" outlineLevel="1">
      <c r="A430" s="40" t="s">
        <v>1094</v>
      </c>
      <c r="B430" s="41" t="s">
        <v>105</v>
      </c>
      <c r="C430" s="40">
        <v>5.6</v>
      </c>
      <c r="D430" s="113"/>
    </row>
    <row r="431" spans="1:4" ht="15.75" outlineLevel="1">
      <c r="A431" s="40" t="s">
        <v>1094</v>
      </c>
      <c r="B431" s="41" t="s">
        <v>1079</v>
      </c>
      <c r="C431" s="42">
        <v>5.0999999999999996</v>
      </c>
      <c r="D431" s="113"/>
    </row>
    <row r="432" spans="1:4" ht="15.75" outlineLevel="1">
      <c r="A432" s="40" t="s">
        <v>1094</v>
      </c>
      <c r="B432" s="41" t="s">
        <v>1078</v>
      </c>
      <c r="C432" s="40">
        <v>5.14</v>
      </c>
      <c r="D432" s="113"/>
    </row>
    <row r="433" spans="1:4" ht="15.75" outlineLevel="1">
      <c r="A433" s="40" t="s">
        <v>1094</v>
      </c>
      <c r="B433" s="41" t="s">
        <v>4</v>
      </c>
      <c r="C433" s="40">
        <v>5.19</v>
      </c>
      <c r="D433" s="113"/>
    </row>
    <row r="434" spans="1:4" ht="15.75" outlineLevel="1">
      <c r="A434" s="40" t="s">
        <v>1094</v>
      </c>
      <c r="B434" s="41" t="s">
        <v>107</v>
      </c>
      <c r="C434" s="40">
        <v>5.24</v>
      </c>
      <c r="D434" s="113"/>
    </row>
    <row r="435" spans="1:4" ht="15.75" outlineLevel="1">
      <c r="A435" s="40" t="s">
        <v>1094</v>
      </c>
      <c r="B435" s="41" t="s">
        <v>5</v>
      </c>
      <c r="C435" s="40">
        <v>5.26</v>
      </c>
      <c r="D435" s="113"/>
    </row>
    <row r="436" spans="1:4" ht="15.75" outlineLevel="1">
      <c r="A436" s="40" t="s">
        <v>1094</v>
      </c>
      <c r="B436" s="41" t="s">
        <v>6</v>
      </c>
      <c r="C436" s="40">
        <v>5.27</v>
      </c>
      <c r="D436" s="113"/>
    </row>
    <row r="437" spans="1:4" ht="15.75" outlineLevel="1">
      <c r="A437" s="40" t="s">
        <v>1094</v>
      </c>
      <c r="B437" s="41" t="s">
        <v>7</v>
      </c>
      <c r="C437" s="40">
        <v>5.28</v>
      </c>
      <c r="D437" s="113"/>
    </row>
    <row r="438" spans="1:4" ht="15.75" outlineLevel="1">
      <c r="A438" s="40" t="s">
        <v>1094</v>
      </c>
      <c r="B438" s="41" t="s">
        <v>286</v>
      </c>
      <c r="C438" s="40">
        <v>5.29</v>
      </c>
      <c r="D438" s="113"/>
    </row>
    <row r="439" spans="1:4" ht="15.75" outlineLevel="1">
      <c r="A439" s="40" t="s">
        <v>1094</v>
      </c>
      <c r="B439" s="41" t="s">
        <v>108</v>
      </c>
      <c r="C439" s="40">
        <v>5.31</v>
      </c>
      <c r="D439" s="113"/>
    </row>
    <row r="440" spans="1:4" ht="15.75" outlineLevel="1">
      <c r="A440" s="40" t="s">
        <v>1094</v>
      </c>
      <c r="B440" s="41" t="s">
        <v>84</v>
      </c>
      <c r="C440" s="40">
        <v>5.36</v>
      </c>
      <c r="D440" s="113"/>
    </row>
    <row r="441" spans="1:4" ht="15.75" outlineLevel="1">
      <c r="A441" s="40" t="s">
        <v>1094</v>
      </c>
      <c r="B441" s="41" t="s">
        <v>116</v>
      </c>
      <c r="C441" s="40">
        <v>5.37</v>
      </c>
      <c r="D441" s="113"/>
    </row>
    <row r="442" spans="1:4" ht="15.75" outlineLevel="1">
      <c r="A442" s="40" t="s">
        <v>1094</v>
      </c>
      <c r="B442" s="41" t="s">
        <v>11</v>
      </c>
      <c r="C442" s="40">
        <v>5.53</v>
      </c>
      <c r="D442" s="113"/>
    </row>
    <row r="443" spans="1:4" ht="15.75" outlineLevel="1">
      <c r="A443" s="40" t="s">
        <v>1094</v>
      </c>
      <c r="B443" s="41" t="s">
        <v>109</v>
      </c>
      <c r="C443" s="40">
        <v>5.109</v>
      </c>
      <c r="D443" s="113"/>
    </row>
    <row r="444" spans="1:4" ht="15.75" outlineLevel="1">
      <c r="A444" s="40" t="s">
        <v>1094</v>
      </c>
      <c r="B444" s="41" t="s">
        <v>110</v>
      </c>
      <c r="C444" s="40">
        <v>5.1109999999999998</v>
      </c>
      <c r="D444" s="113"/>
    </row>
    <row r="445" spans="1:4" ht="15.75" outlineLevel="1">
      <c r="A445" s="40" t="s">
        <v>1094</v>
      </c>
      <c r="B445" s="41" t="s">
        <v>93</v>
      </c>
      <c r="C445" s="40">
        <v>5.1120000000000001</v>
      </c>
      <c r="D445" s="113"/>
    </row>
    <row r="446" spans="1:4" ht="15.75" outlineLevel="1">
      <c r="A446" s="40" t="s">
        <v>1094</v>
      </c>
      <c r="B446" s="41" t="s">
        <v>1093</v>
      </c>
      <c r="C446" s="40">
        <v>5.1130000000000004</v>
      </c>
      <c r="D446" s="113"/>
    </row>
    <row r="447" spans="1:4" ht="15.75" outlineLevel="1">
      <c r="A447" s="40" t="s">
        <v>1094</v>
      </c>
      <c r="B447" s="41" t="s">
        <v>17</v>
      </c>
      <c r="C447" s="40">
        <v>5.58</v>
      </c>
      <c r="D447" s="113"/>
    </row>
    <row r="448" spans="1:4" ht="15.75" outlineLevel="1">
      <c r="A448" s="40" t="s">
        <v>1094</v>
      </c>
      <c r="B448" s="41" t="s">
        <v>18</v>
      </c>
      <c r="C448" s="40">
        <v>5.54</v>
      </c>
      <c r="D448" s="113"/>
    </row>
    <row r="449" spans="1:4" ht="15.75" outlineLevel="1">
      <c r="A449" s="40" t="s">
        <v>1094</v>
      </c>
      <c r="B449" s="41" t="s">
        <v>19</v>
      </c>
      <c r="C449" s="40">
        <v>5.55</v>
      </c>
      <c r="D449" s="113"/>
    </row>
    <row r="450" spans="1:4" ht="15.75" outlineLevel="1">
      <c r="A450" s="40" t="s">
        <v>1094</v>
      </c>
      <c r="B450" s="41" t="s">
        <v>20</v>
      </c>
      <c r="C450" s="40">
        <v>5.63</v>
      </c>
      <c r="D450" s="113"/>
    </row>
    <row r="451" spans="1:4" ht="15.75" outlineLevel="1">
      <c r="A451" s="40" t="s">
        <v>1094</v>
      </c>
      <c r="B451" s="41" t="s">
        <v>24</v>
      </c>
      <c r="C451" s="40">
        <v>5.47</v>
      </c>
      <c r="D451" s="113"/>
    </row>
    <row r="452" spans="1:4" ht="15.75" outlineLevel="1">
      <c r="A452" s="40" t="s">
        <v>1094</v>
      </c>
      <c r="B452" s="41" t="s">
        <v>25</v>
      </c>
      <c r="C452" s="40">
        <v>5.48</v>
      </c>
      <c r="D452" s="113"/>
    </row>
    <row r="453" spans="1:4" ht="31.5">
      <c r="A453" s="46" t="s">
        <v>1094</v>
      </c>
      <c r="B453" s="41"/>
      <c r="C453" s="40"/>
      <c r="D453" s="113"/>
    </row>
    <row r="454" spans="1:4" ht="15.75" outlineLevel="1">
      <c r="A454" s="40" t="s">
        <v>738</v>
      </c>
      <c r="B454" s="41" t="s">
        <v>0</v>
      </c>
      <c r="C454" s="40">
        <v>5.0999999999999996</v>
      </c>
      <c r="D454" s="113"/>
    </row>
    <row r="455" spans="1:4" ht="15.75" outlineLevel="1">
      <c r="A455" s="40" t="s">
        <v>738</v>
      </c>
      <c r="B455" s="41" t="s">
        <v>1</v>
      </c>
      <c r="C455" s="40">
        <v>5.2</v>
      </c>
      <c r="D455" s="113"/>
    </row>
    <row r="456" spans="1:4" ht="15.75" outlineLevel="1">
      <c r="A456" s="40" t="s">
        <v>738</v>
      </c>
      <c r="B456" s="41" t="s">
        <v>148</v>
      </c>
      <c r="C456" s="40">
        <v>5.5</v>
      </c>
      <c r="D456" s="113"/>
    </row>
    <row r="457" spans="1:4" ht="15.75" outlineLevel="1">
      <c r="A457" s="40" t="s">
        <v>738</v>
      </c>
      <c r="B457" s="41" t="s">
        <v>149</v>
      </c>
      <c r="C457" s="40">
        <v>5.8</v>
      </c>
      <c r="D457" s="112" t="s">
        <v>1077</v>
      </c>
    </row>
    <row r="458" spans="1:4" ht="15.75" outlineLevel="1">
      <c r="A458" s="40" t="s">
        <v>738</v>
      </c>
      <c r="B458" s="41" t="s">
        <v>150</v>
      </c>
      <c r="C458" s="40">
        <v>5.12</v>
      </c>
      <c r="D458" s="112" t="s">
        <v>1077</v>
      </c>
    </row>
    <row r="459" spans="1:4" ht="15.75" outlineLevel="1">
      <c r="A459" s="40" t="s">
        <v>738</v>
      </c>
      <c r="B459" s="41" t="s">
        <v>151</v>
      </c>
      <c r="C459" s="40">
        <v>5.15</v>
      </c>
      <c r="D459" s="113"/>
    </row>
    <row r="460" spans="1:4" ht="15.75" outlineLevel="1">
      <c r="A460" s="40" t="s">
        <v>738</v>
      </c>
      <c r="B460" s="41" t="s">
        <v>152</v>
      </c>
      <c r="C460" s="42">
        <v>5.2</v>
      </c>
      <c r="D460" s="112"/>
    </row>
    <row r="461" spans="1:4" ht="15.75" outlineLevel="1">
      <c r="A461" s="40" t="s">
        <v>738</v>
      </c>
      <c r="B461" s="41" t="s">
        <v>153</v>
      </c>
      <c r="C461" s="40">
        <v>5.25</v>
      </c>
      <c r="D461" s="113"/>
    </row>
    <row r="462" spans="1:4" ht="15.75" outlineLevel="1">
      <c r="A462" s="40" t="s">
        <v>738</v>
      </c>
      <c r="B462" s="41" t="s">
        <v>5</v>
      </c>
      <c r="C462" s="40">
        <v>5.26</v>
      </c>
      <c r="D462" s="113"/>
    </row>
    <row r="463" spans="1:4" ht="15.75" outlineLevel="1">
      <c r="A463" s="40" t="s">
        <v>738</v>
      </c>
      <c r="B463" s="41" t="s">
        <v>795</v>
      </c>
      <c r="C463" s="40">
        <v>5.1139999999999999</v>
      </c>
      <c r="D463" s="112" t="s">
        <v>1077</v>
      </c>
    </row>
    <row r="464" spans="1:4" ht="15.75" outlineLevel="1">
      <c r="A464" s="40" t="s">
        <v>738</v>
      </c>
      <c r="B464" s="41" t="s">
        <v>6</v>
      </c>
      <c r="C464" s="40">
        <v>5.27</v>
      </c>
      <c r="D464" s="113"/>
    </row>
    <row r="465" spans="1:4" ht="15.75" outlineLevel="1">
      <c r="A465" s="40" t="s">
        <v>738</v>
      </c>
      <c r="B465" s="41" t="s">
        <v>1095</v>
      </c>
      <c r="C465" s="40">
        <v>5.1150000000000002</v>
      </c>
      <c r="D465" s="112" t="s">
        <v>1077</v>
      </c>
    </row>
    <row r="466" spans="1:4" ht="15.75" outlineLevel="1">
      <c r="A466" s="40" t="s">
        <v>738</v>
      </c>
      <c r="B466" s="41" t="s">
        <v>1096</v>
      </c>
      <c r="C466" s="40">
        <v>5.1159999999999997</v>
      </c>
      <c r="D466" s="112" t="s">
        <v>1077</v>
      </c>
    </row>
    <row r="467" spans="1:4" ht="15.75" outlineLevel="1">
      <c r="A467" s="40" t="s">
        <v>738</v>
      </c>
      <c r="B467" s="41" t="s">
        <v>7</v>
      </c>
      <c r="C467" s="40">
        <v>5.28</v>
      </c>
      <c r="D467" s="113"/>
    </row>
    <row r="468" spans="1:4" ht="15.75" outlineLevel="1">
      <c r="A468" s="40" t="s">
        <v>738</v>
      </c>
      <c r="B468" s="41" t="s">
        <v>84</v>
      </c>
      <c r="C468" s="40">
        <v>5.36</v>
      </c>
      <c r="D468" s="113"/>
    </row>
    <row r="469" spans="1:4" ht="15.75" outlineLevel="1">
      <c r="A469" s="40" t="s">
        <v>738</v>
      </c>
      <c r="B469" s="41" t="s">
        <v>116</v>
      </c>
      <c r="C469" s="40">
        <v>5.37</v>
      </c>
      <c r="D469" s="113"/>
    </row>
    <row r="470" spans="1:4" ht="15.75" outlineLevel="1">
      <c r="A470" s="40" t="s">
        <v>738</v>
      </c>
      <c r="B470" s="41" t="s">
        <v>11</v>
      </c>
      <c r="C470" s="40">
        <v>5.53</v>
      </c>
      <c r="D470" s="113"/>
    </row>
    <row r="471" spans="1:4" ht="15.75" outlineLevel="1">
      <c r="A471" s="40" t="s">
        <v>738</v>
      </c>
      <c r="B471" s="41" t="s">
        <v>109</v>
      </c>
      <c r="C471" s="40">
        <v>5.109</v>
      </c>
      <c r="D471" s="113"/>
    </row>
    <row r="472" spans="1:4" ht="15.75" outlineLevel="1">
      <c r="A472" s="40" t="s">
        <v>738</v>
      </c>
      <c r="B472" s="41" t="s">
        <v>110</v>
      </c>
      <c r="C472" s="40">
        <v>5.1109999999999998</v>
      </c>
      <c r="D472" s="113"/>
    </row>
    <row r="473" spans="1:4" ht="15.75" outlineLevel="1">
      <c r="A473" s="40" t="s">
        <v>738</v>
      </c>
      <c r="B473" s="41" t="s">
        <v>93</v>
      </c>
      <c r="C473" s="40">
        <v>5.1120000000000001</v>
      </c>
      <c r="D473" s="113"/>
    </row>
    <row r="474" spans="1:4" ht="15.75" outlineLevel="1">
      <c r="A474" s="40" t="s">
        <v>738</v>
      </c>
      <c r="B474" s="41" t="s">
        <v>18</v>
      </c>
      <c r="C474" s="40">
        <v>5.54</v>
      </c>
      <c r="D474" s="113"/>
    </row>
    <row r="475" spans="1:4" ht="15.75" outlineLevel="1">
      <c r="A475" s="40" t="s">
        <v>738</v>
      </c>
      <c r="B475" s="41" t="s">
        <v>1097</v>
      </c>
      <c r="C475" s="40">
        <v>5.61</v>
      </c>
      <c r="D475" s="113"/>
    </row>
    <row r="476" spans="1:4" ht="15.75" outlineLevel="1">
      <c r="A476" s="40" t="s">
        <v>738</v>
      </c>
      <c r="B476" s="41" t="s">
        <v>20</v>
      </c>
      <c r="C476" s="40">
        <v>5.63</v>
      </c>
      <c r="D476" s="113"/>
    </row>
    <row r="477" spans="1:4" ht="15.75" outlineLevel="1">
      <c r="A477" s="40" t="s">
        <v>738</v>
      </c>
      <c r="B477" s="41" t="s">
        <v>1098</v>
      </c>
      <c r="C477" s="40">
        <v>5.46</v>
      </c>
      <c r="D477" s="113"/>
    </row>
    <row r="478" spans="1:4" ht="15.75" outlineLevel="1">
      <c r="A478" s="40" t="s">
        <v>738</v>
      </c>
      <c r="B478" s="41" t="s">
        <v>24</v>
      </c>
      <c r="C478" s="40">
        <v>5.47</v>
      </c>
      <c r="D478" s="113"/>
    </row>
    <row r="479" spans="1:4" ht="15.75" outlineLevel="1">
      <c r="A479" s="40" t="s">
        <v>738</v>
      </c>
      <c r="B479" s="41" t="s">
        <v>25</v>
      </c>
      <c r="C479" s="40">
        <v>5.48</v>
      </c>
      <c r="D479" s="113"/>
    </row>
    <row r="480" spans="1:4" ht="15.75">
      <c r="A480" s="46" t="s">
        <v>738</v>
      </c>
      <c r="B480" s="41"/>
      <c r="C480" s="40"/>
      <c r="D480" s="113"/>
    </row>
    <row r="481" spans="1:4" ht="15.75" outlineLevel="1">
      <c r="A481" s="40" t="s">
        <v>1099</v>
      </c>
      <c r="B481" s="41" t="s">
        <v>0</v>
      </c>
      <c r="C481" s="40">
        <v>5.0999999999999996</v>
      </c>
      <c r="D481" s="113"/>
    </row>
    <row r="482" spans="1:4" ht="15.75" outlineLevel="1">
      <c r="A482" s="40" t="s">
        <v>1099</v>
      </c>
      <c r="B482" s="41" t="s">
        <v>1</v>
      </c>
      <c r="C482" s="40">
        <v>5.2</v>
      </c>
      <c r="D482" s="113"/>
    </row>
    <row r="483" spans="1:4" ht="15.75" outlineLevel="1">
      <c r="A483" s="40" t="s">
        <v>1099</v>
      </c>
      <c r="B483" s="41" t="s">
        <v>2</v>
      </c>
      <c r="C483" s="40">
        <v>5.3</v>
      </c>
      <c r="D483" s="113"/>
    </row>
    <row r="484" spans="1:4" ht="15.75" outlineLevel="1">
      <c r="A484" s="40" t="s">
        <v>1099</v>
      </c>
      <c r="B484" s="41" t="s">
        <v>105</v>
      </c>
      <c r="C484" s="40">
        <v>5.6</v>
      </c>
      <c r="D484" s="113"/>
    </row>
    <row r="485" spans="1:4" ht="15.75" outlineLevel="1">
      <c r="A485" s="40" t="s">
        <v>1099</v>
      </c>
      <c r="B485" s="41" t="s">
        <v>1079</v>
      </c>
      <c r="C485" s="42">
        <v>5.0999999999999996</v>
      </c>
      <c r="D485" s="113"/>
    </row>
    <row r="486" spans="1:4" ht="15.75" outlineLevel="1">
      <c r="A486" s="40" t="s">
        <v>1099</v>
      </c>
      <c r="B486" s="41" t="s">
        <v>1078</v>
      </c>
      <c r="C486" s="40">
        <v>5.14</v>
      </c>
      <c r="D486" s="113"/>
    </row>
    <row r="487" spans="1:4" ht="15.75" outlineLevel="1">
      <c r="A487" s="40" t="s">
        <v>1099</v>
      </c>
      <c r="B487" s="41" t="s">
        <v>4</v>
      </c>
      <c r="C487" s="40">
        <v>5.19</v>
      </c>
      <c r="D487" s="113"/>
    </row>
    <row r="488" spans="1:4" ht="15.75" outlineLevel="1">
      <c r="A488" s="40" t="s">
        <v>1099</v>
      </c>
      <c r="B488" s="41" t="s">
        <v>107</v>
      </c>
      <c r="C488" s="40">
        <v>5.24</v>
      </c>
      <c r="D488" s="113"/>
    </row>
    <row r="489" spans="1:4" ht="15.75" outlineLevel="1">
      <c r="A489" s="40" t="s">
        <v>1099</v>
      </c>
      <c r="B489" s="41" t="s">
        <v>6</v>
      </c>
      <c r="C489" s="40">
        <v>5.27</v>
      </c>
      <c r="D489" s="113"/>
    </row>
    <row r="490" spans="1:4" ht="15.75" outlineLevel="1">
      <c r="A490" s="40" t="s">
        <v>1099</v>
      </c>
      <c r="B490" s="41" t="s">
        <v>7</v>
      </c>
      <c r="C490" s="40">
        <v>5.28</v>
      </c>
      <c r="D490" s="113"/>
    </row>
    <row r="491" spans="1:4" ht="15.75" outlineLevel="1">
      <c r="A491" s="40" t="s">
        <v>1099</v>
      </c>
      <c r="B491" s="41" t="s">
        <v>286</v>
      </c>
      <c r="C491" s="40">
        <v>5.29</v>
      </c>
      <c r="D491" s="113"/>
    </row>
    <row r="492" spans="1:4" ht="15.75" outlineLevel="1">
      <c r="A492" s="40" t="s">
        <v>1099</v>
      </c>
      <c r="B492" s="41" t="s">
        <v>1084</v>
      </c>
      <c r="C492" s="40">
        <v>5.34</v>
      </c>
      <c r="D492" s="113"/>
    </row>
    <row r="493" spans="1:4" ht="15.75" outlineLevel="1">
      <c r="A493" s="40" t="s">
        <v>1099</v>
      </c>
      <c r="B493" s="41" t="s">
        <v>108</v>
      </c>
      <c r="C493" s="40">
        <v>5.31</v>
      </c>
      <c r="D493" s="113"/>
    </row>
    <row r="494" spans="1:4" ht="15.75" outlineLevel="1">
      <c r="A494" s="40" t="s">
        <v>1099</v>
      </c>
      <c r="B494" s="41" t="s">
        <v>1085</v>
      </c>
      <c r="C494" s="40">
        <v>5.101</v>
      </c>
      <c r="D494" s="113"/>
    </row>
    <row r="495" spans="1:4" ht="15.75" outlineLevel="1">
      <c r="A495" s="40" t="s">
        <v>1099</v>
      </c>
      <c r="B495" s="41" t="s">
        <v>84</v>
      </c>
      <c r="C495" s="40">
        <v>5.36</v>
      </c>
      <c r="D495" s="113"/>
    </row>
    <row r="496" spans="1:4" ht="15.75" outlineLevel="1">
      <c r="A496" s="40" t="s">
        <v>1099</v>
      </c>
      <c r="B496" s="41" t="s">
        <v>116</v>
      </c>
      <c r="C496" s="40">
        <v>5.37</v>
      </c>
      <c r="D496" s="113"/>
    </row>
    <row r="497" spans="1:4" ht="15.75" outlineLevel="1">
      <c r="A497" s="40" t="s">
        <v>1099</v>
      </c>
      <c r="B497" s="41" t="s">
        <v>11</v>
      </c>
      <c r="C497" s="40">
        <v>5.53</v>
      </c>
      <c r="D497" s="113"/>
    </row>
    <row r="498" spans="1:4" ht="15.75" outlineLevel="1">
      <c r="A498" s="40" t="s">
        <v>1099</v>
      </c>
      <c r="B498" s="41" t="s">
        <v>109</v>
      </c>
      <c r="C498" s="40">
        <v>5.109</v>
      </c>
      <c r="D498" s="113"/>
    </row>
    <row r="499" spans="1:4" ht="15.75" outlineLevel="1">
      <c r="A499" s="40" t="s">
        <v>1099</v>
      </c>
      <c r="B499" s="41" t="s">
        <v>110</v>
      </c>
      <c r="C499" s="40">
        <v>5.1109999999999998</v>
      </c>
      <c r="D499" s="113"/>
    </row>
    <row r="500" spans="1:4" ht="15.75" outlineLevel="1">
      <c r="A500" s="40" t="s">
        <v>1099</v>
      </c>
      <c r="B500" s="41" t="s">
        <v>93</v>
      </c>
      <c r="C500" s="40">
        <v>5.1120000000000001</v>
      </c>
      <c r="D500" s="113"/>
    </row>
    <row r="501" spans="1:4" ht="15.75" outlineLevel="1">
      <c r="A501" s="40" t="s">
        <v>1099</v>
      </c>
      <c r="B501" s="41" t="s">
        <v>1086</v>
      </c>
      <c r="C501" s="40">
        <v>5.1020000000000003</v>
      </c>
      <c r="D501" s="113"/>
    </row>
    <row r="502" spans="1:4" ht="15.75" outlineLevel="1">
      <c r="A502" s="40" t="s">
        <v>1099</v>
      </c>
      <c r="B502" s="41" t="s">
        <v>1087</v>
      </c>
      <c r="C502" s="43">
        <v>5.0999999999999996</v>
      </c>
      <c r="D502" s="113"/>
    </row>
    <row r="503" spans="1:4" ht="15.75" outlineLevel="1">
      <c r="A503" s="40" t="s">
        <v>1099</v>
      </c>
      <c r="B503" s="41" t="s">
        <v>17</v>
      </c>
      <c r="C503" s="40">
        <v>5.58</v>
      </c>
      <c r="D503" s="113"/>
    </row>
    <row r="504" spans="1:4" ht="15.75" outlineLevel="1">
      <c r="A504" s="40" t="s">
        <v>1099</v>
      </c>
      <c r="B504" s="41" t="s">
        <v>19</v>
      </c>
      <c r="C504" s="40">
        <v>5.55</v>
      </c>
      <c r="D504" s="113"/>
    </row>
    <row r="505" spans="1:4" ht="15.75" outlineLevel="1">
      <c r="A505" s="40" t="s">
        <v>1099</v>
      </c>
      <c r="B505" s="41" t="s">
        <v>18</v>
      </c>
      <c r="C505" s="40">
        <v>5.54</v>
      </c>
      <c r="D505" s="113"/>
    </row>
    <row r="506" spans="1:4" ht="15.75" outlineLevel="1">
      <c r="A506" s="40" t="s">
        <v>1099</v>
      </c>
      <c r="B506" s="41" t="s">
        <v>20</v>
      </c>
      <c r="C506" s="40">
        <v>5.63</v>
      </c>
      <c r="D506" s="113"/>
    </row>
    <row r="507" spans="1:4" ht="15.75" outlineLevel="1">
      <c r="A507" s="40" t="s">
        <v>1099</v>
      </c>
      <c r="B507" s="41" t="s">
        <v>24</v>
      </c>
      <c r="C507" s="40">
        <v>5.47</v>
      </c>
      <c r="D507" s="113"/>
    </row>
    <row r="508" spans="1:4" ht="15.75" outlineLevel="1">
      <c r="A508" s="40" t="s">
        <v>1099</v>
      </c>
      <c r="B508" s="41" t="s">
        <v>25</v>
      </c>
      <c r="C508" s="40">
        <v>5.48</v>
      </c>
      <c r="D508" s="113"/>
    </row>
    <row r="509" spans="1:4" ht="15.75">
      <c r="A509" s="46" t="s">
        <v>1099</v>
      </c>
      <c r="B509" s="41"/>
      <c r="C509" s="40"/>
      <c r="D509" s="113"/>
    </row>
    <row r="510" spans="1:4" ht="15.75" outlineLevel="1">
      <c r="A510" s="40" t="s">
        <v>997</v>
      </c>
      <c r="B510" s="41" t="s">
        <v>0</v>
      </c>
      <c r="C510" s="40">
        <v>5.0999999999999996</v>
      </c>
      <c r="D510" s="113"/>
    </row>
    <row r="511" spans="1:4" ht="15.75" outlineLevel="1">
      <c r="A511" s="40" t="s">
        <v>997</v>
      </c>
      <c r="B511" s="41" t="s">
        <v>1</v>
      </c>
      <c r="C511" s="40">
        <v>5.2</v>
      </c>
      <c r="D511" s="113"/>
    </row>
    <row r="512" spans="1:4" ht="15.75" outlineLevel="1">
      <c r="A512" s="40" t="s">
        <v>997</v>
      </c>
      <c r="B512" s="41" t="s">
        <v>2</v>
      </c>
      <c r="C512" s="40">
        <v>5.3</v>
      </c>
      <c r="D512" s="113"/>
    </row>
    <row r="513" spans="1:4" ht="15.75" outlineLevel="1">
      <c r="A513" s="40" t="s">
        <v>997</v>
      </c>
      <c r="B513" s="41" t="s">
        <v>105</v>
      </c>
      <c r="C513" s="40">
        <v>5.6</v>
      </c>
      <c r="D513" s="113"/>
    </row>
    <row r="514" spans="1:4" ht="15.75" outlineLevel="1">
      <c r="A514" s="40" t="s">
        <v>997</v>
      </c>
      <c r="B514" s="41" t="s">
        <v>1079</v>
      </c>
      <c r="C514" s="42">
        <v>5.0999999999999996</v>
      </c>
      <c r="D514" s="113"/>
    </row>
    <row r="515" spans="1:4" ht="15.75" outlineLevel="1">
      <c r="A515" s="40" t="s">
        <v>997</v>
      </c>
      <c r="B515" s="41" t="s">
        <v>1078</v>
      </c>
      <c r="C515" s="40">
        <v>5.14</v>
      </c>
      <c r="D515" s="113"/>
    </row>
    <row r="516" spans="1:4" ht="15.75" outlineLevel="1">
      <c r="A516" s="40" t="s">
        <v>997</v>
      </c>
      <c r="B516" s="41" t="s">
        <v>4</v>
      </c>
      <c r="C516" s="40">
        <v>5.19</v>
      </c>
      <c r="D516" s="113"/>
    </row>
    <row r="517" spans="1:4" ht="15.75" outlineLevel="1">
      <c r="A517" s="40" t="s">
        <v>997</v>
      </c>
      <c r="B517" s="41" t="s">
        <v>107</v>
      </c>
      <c r="C517" s="40">
        <v>5.24</v>
      </c>
      <c r="D517" s="113"/>
    </row>
    <row r="518" spans="1:4" ht="15.75" outlineLevel="1">
      <c r="A518" s="40" t="s">
        <v>997</v>
      </c>
      <c r="B518" s="41" t="s">
        <v>5</v>
      </c>
      <c r="C518" s="40">
        <v>5.26</v>
      </c>
      <c r="D518" s="113"/>
    </row>
    <row r="519" spans="1:4" ht="15.75" outlineLevel="1">
      <c r="A519" s="40" t="s">
        <v>997</v>
      </c>
      <c r="B519" s="41" t="s">
        <v>6</v>
      </c>
      <c r="C519" s="40">
        <v>5.27</v>
      </c>
      <c r="D519" s="113"/>
    </row>
    <row r="520" spans="1:4" ht="15.75" outlineLevel="1">
      <c r="A520" s="40" t="s">
        <v>997</v>
      </c>
      <c r="B520" s="41" t="s">
        <v>7</v>
      </c>
      <c r="C520" s="40">
        <v>5.28</v>
      </c>
      <c r="D520" s="113"/>
    </row>
    <row r="521" spans="1:4" ht="15.75" outlineLevel="1">
      <c r="A521" s="40" t="s">
        <v>997</v>
      </c>
      <c r="B521" s="41" t="s">
        <v>108</v>
      </c>
      <c r="C521" s="40">
        <v>5.31</v>
      </c>
      <c r="D521" s="113"/>
    </row>
    <row r="522" spans="1:4" ht="15.75" outlineLevel="1">
      <c r="A522" s="40" t="s">
        <v>997</v>
      </c>
      <c r="B522" s="41" t="s">
        <v>131</v>
      </c>
      <c r="C522" s="40">
        <v>5.33</v>
      </c>
      <c r="D522" s="113"/>
    </row>
    <row r="523" spans="1:4" ht="15.75" outlineLevel="1">
      <c r="A523" s="40" t="s">
        <v>997</v>
      </c>
      <c r="B523" s="41" t="s">
        <v>1085</v>
      </c>
      <c r="C523" s="40">
        <v>5.101</v>
      </c>
      <c r="D523" s="113"/>
    </row>
    <row r="524" spans="1:4" ht="15.75" outlineLevel="1">
      <c r="A524" s="40" t="s">
        <v>997</v>
      </c>
      <c r="B524" s="41" t="s">
        <v>84</v>
      </c>
      <c r="C524" s="40">
        <v>5.36</v>
      </c>
      <c r="D524" s="113"/>
    </row>
    <row r="525" spans="1:4" ht="15.75" outlineLevel="1">
      <c r="A525" s="40" t="s">
        <v>997</v>
      </c>
      <c r="B525" s="41" t="s">
        <v>116</v>
      </c>
      <c r="C525" s="40">
        <v>5.37</v>
      </c>
      <c r="D525" s="113"/>
    </row>
    <row r="526" spans="1:4" ht="15.75" outlineLevel="1">
      <c r="A526" s="40" t="s">
        <v>997</v>
      </c>
      <c r="B526" s="41" t="s">
        <v>11</v>
      </c>
      <c r="C526" s="40">
        <v>5.53</v>
      </c>
      <c r="D526" s="113"/>
    </row>
    <row r="527" spans="1:4" ht="15.75" outlineLevel="1">
      <c r="A527" s="40" t="s">
        <v>997</v>
      </c>
      <c r="B527" s="41" t="s">
        <v>109</v>
      </c>
      <c r="C527" s="40">
        <v>5.109</v>
      </c>
      <c r="D527" s="113"/>
    </row>
    <row r="528" spans="1:4" ht="15.75" outlineLevel="1">
      <c r="A528" s="40" t="s">
        <v>997</v>
      </c>
      <c r="B528" s="41" t="s">
        <v>110</v>
      </c>
      <c r="C528" s="40">
        <v>5.1109999999999998</v>
      </c>
      <c r="D528" s="113"/>
    </row>
    <row r="529" spans="1:4" ht="15.75" outlineLevel="1">
      <c r="A529" s="40" t="s">
        <v>997</v>
      </c>
      <c r="B529" s="41" t="s">
        <v>93</v>
      </c>
      <c r="C529" s="40">
        <v>5.1120000000000001</v>
      </c>
      <c r="D529" s="113"/>
    </row>
    <row r="530" spans="1:4" ht="15.75" outlineLevel="1">
      <c r="A530" s="40" t="s">
        <v>997</v>
      </c>
      <c r="B530" s="41" t="s">
        <v>1086</v>
      </c>
      <c r="C530" s="40">
        <v>5.1020000000000003</v>
      </c>
      <c r="D530" s="113"/>
    </row>
    <row r="531" spans="1:4" ht="15.75" outlineLevel="1">
      <c r="A531" s="40" t="s">
        <v>997</v>
      </c>
      <c r="B531" s="41" t="s">
        <v>1087</v>
      </c>
      <c r="C531" s="43">
        <v>5.0999999999999996</v>
      </c>
      <c r="D531" s="113"/>
    </row>
    <row r="532" spans="1:4" ht="15.75" outlineLevel="1">
      <c r="A532" s="40" t="s">
        <v>997</v>
      </c>
      <c r="B532" s="41" t="s">
        <v>17</v>
      </c>
      <c r="C532" s="40">
        <v>5.58</v>
      </c>
      <c r="D532" s="113"/>
    </row>
    <row r="533" spans="1:4" ht="15.75" outlineLevel="1">
      <c r="A533" s="40" t="s">
        <v>997</v>
      </c>
      <c r="B533" s="41" t="s">
        <v>19</v>
      </c>
      <c r="C533" s="40">
        <v>5.55</v>
      </c>
      <c r="D533" s="113"/>
    </row>
    <row r="534" spans="1:4" ht="15.75" outlineLevel="1">
      <c r="A534" s="40" t="s">
        <v>997</v>
      </c>
      <c r="B534" s="41" t="s">
        <v>18</v>
      </c>
      <c r="C534" s="40">
        <v>5.54</v>
      </c>
      <c r="D534" s="113"/>
    </row>
    <row r="535" spans="1:4" ht="15.75" outlineLevel="1">
      <c r="A535" s="40" t="s">
        <v>997</v>
      </c>
      <c r="B535" s="41" t="s">
        <v>20</v>
      </c>
      <c r="C535" s="40">
        <v>5.63</v>
      </c>
      <c r="D535" s="113"/>
    </row>
    <row r="536" spans="1:4" ht="15.75" outlineLevel="1">
      <c r="A536" s="40" t="s">
        <v>997</v>
      </c>
      <c r="B536" s="41" t="s">
        <v>24</v>
      </c>
      <c r="C536" s="40">
        <v>5.47</v>
      </c>
      <c r="D536" s="113"/>
    </row>
    <row r="537" spans="1:4" ht="15.75" outlineLevel="1">
      <c r="A537" s="40" t="s">
        <v>997</v>
      </c>
      <c r="B537" s="41" t="s">
        <v>25</v>
      </c>
      <c r="C537" s="40">
        <v>5.48</v>
      </c>
      <c r="D537" s="113"/>
    </row>
    <row r="538" spans="1:4" ht="15.75">
      <c r="A538" s="46" t="s">
        <v>997</v>
      </c>
      <c r="B538" s="41"/>
      <c r="C538" s="40"/>
      <c r="D538" s="113"/>
    </row>
    <row r="539" spans="1:4" ht="15.75" outlineLevel="1">
      <c r="A539" s="40" t="s">
        <v>1006</v>
      </c>
      <c r="B539" s="41" t="s">
        <v>0</v>
      </c>
      <c r="C539" s="40">
        <v>5.0999999999999996</v>
      </c>
      <c r="D539" s="113"/>
    </row>
    <row r="540" spans="1:4" ht="15.75" outlineLevel="1">
      <c r="A540" s="40" t="s">
        <v>1006</v>
      </c>
      <c r="B540" s="41" t="s">
        <v>1</v>
      </c>
      <c r="C540" s="40">
        <v>5.2</v>
      </c>
      <c r="D540" s="113"/>
    </row>
    <row r="541" spans="1:4" ht="15.75" outlineLevel="1">
      <c r="A541" s="40" t="s">
        <v>1006</v>
      </c>
      <c r="B541" s="41" t="s">
        <v>5</v>
      </c>
      <c r="C541" s="40">
        <v>5.26</v>
      </c>
      <c r="D541" s="113"/>
    </row>
    <row r="542" spans="1:4" ht="15.75" outlineLevel="1">
      <c r="A542" s="40" t="s">
        <v>1006</v>
      </c>
      <c r="B542" s="41" t="s">
        <v>1100</v>
      </c>
      <c r="C542" s="40">
        <v>5.21</v>
      </c>
      <c r="D542" s="113"/>
    </row>
    <row r="543" spans="1:4" ht="15.75" outlineLevel="1">
      <c r="A543" s="40" t="s">
        <v>1006</v>
      </c>
      <c r="B543" s="41" t="s">
        <v>1101</v>
      </c>
      <c r="C543" s="40">
        <v>5.53</v>
      </c>
      <c r="D543" s="113"/>
    </row>
    <row r="544" spans="1:4" ht="15.75" outlineLevel="1">
      <c r="A544" s="40" t="s">
        <v>1006</v>
      </c>
      <c r="B544" s="41" t="s">
        <v>18</v>
      </c>
      <c r="C544" s="40">
        <v>5.54</v>
      </c>
      <c r="D544" s="113"/>
    </row>
    <row r="545" spans="1:4" ht="15.75" outlineLevel="1">
      <c r="A545" s="40" t="s">
        <v>1006</v>
      </c>
      <c r="B545" s="41" t="s">
        <v>1102</v>
      </c>
      <c r="C545" s="40">
        <v>5.58</v>
      </c>
      <c r="D545" s="113"/>
    </row>
    <row r="546" spans="1:4" ht="15.75" outlineLevel="1">
      <c r="A546" s="40" t="s">
        <v>1006</v>
      </c>
      <c r="B546" s="41" t="s">
        <v>1103</v>
      </c>
      <c r="C546" s="40">
        <v>5.1180000000000003</v>
      </c>
      <c r="D546" s="113"/>
    </row>
    <row r="547" spans="1:4" ht="15.75" outlineLevel="1">
      <c r="A547" s="40" t="s">
        <v>1006</v>
      </c>
      <c r="B547" s="41" t="s">
        <v>1104</v>
      </c>
      <c r="C547" s="40">
        <v>5.47</v>
      </c>
      <c r="D547" s="113"/>
    </row>
    <row r="548" spans="1:4" ht="15.75" outlineLevel="1">
      <c r="A548" s="40" t="s">
        <v>1006</v>
      </c>
      <c r="B548" s="41" t="s">
        <v>1105</v>
      </c>
      <c r="C548" s="40">
        <v>5.48</v>
      </c>
      <c r="D548" s="113"/>
    </row>
    <row r="549" spans="1:4" ht="15.75" outlineLevel="1">
      <c r="A549" s="40" t="s">
        <v>1006</v>
      </c>
      <c r="B549" s="41" t="s">
        <v>1106</v>
      </c>
      <c r="C549" s="40">
        <v>5.21</v>
      </c>
      <c r="D549" s="113"/>
    </row>
    <row r="550" spans="1:4" ht="15.75" outlineLevel="1">
      <c r="A550" s="40" t="s">
        <v>1006</v>
      </c>
      <c r="B550" s="41" t="s">
        <v>1107</v>
      </c>
      <c r="C550" s="40">
        <v>5.53</v>
      </c>
      <c r="D550" s="113"/>
    </row>
    <row r="551" spans="1:4" ht="15.75" outlineLevel="1">
      <c r="A551" s="40" t="s">
        <v>1006</v>
      </c>
      <c r="B551" s="41" t="s">
        <v>18</v>
      </c>
      <c r="C551" s="40">
        <v>5.54</v>
      </c>
      <c r="D551" s="113"/>
    </row>
    <row r="552" spans="1:4" ht="15.75" outlineLevel="1">
      <c r="A552" s="40" t="s">
        <v>1006</v>
      </c>
      <c r="B552" s="41" t="s">
        <v>1108</v>
      </c>
      <c r="C552" s="40">
        <v>5.58</v>
      </c>
      <c r="D552" s="113"/>
    </row>
    <row r="553" spans="1:4" ht="15.75" outlineLevel="1">
      <c r="A553" s="40" t="s">
        <v>1006</v>
      </c>
      <c r="B553" s="41" t="s">
        <v>1109</v>
      </c>
      <c r="C553" s="40">
        <v>5.1180000000000003</v>
      </c>
      <c r="D553" s="113"/>
    </row>
    <row r="554" spans="1:4" ht="15.75" outlineLevel="1">
      <c r="A554" s="40" t="s">
        <v>1006</v>
      </c>
      <c r="B554" s="41" t="s">
        <v>1110</v>
      </c>
      <c r="C554" s="40">
        <v>5.47</v>
      </c>
      <c r="D554" s="113"/>
    </row>
    <row r="555" spans="1:4" ht="15.75" outlineLevel="1">
      <c r="A555" s="40" t="s">
        <v>1006</v>
      </c>
      <c r="B555" s="41" t="s">
        <v>1111</v>
      </c>
      <c r="C555" s="40">
        <v>5.48</v>
      </c>
      <c r="D555" s="113"/>
    </row>
    <row r="556" spans="1:4" ht="15.75" outlineLevel="1">
      <c r="A556" s="40" t="s">
        <v>1006</v>
      </c>
      <c r="B556" s="41" t="s">
        <v>1112</v>
      </c>
      <c r="C556" s="40">
        <v>5.63</v>
      </c>
      <c r="D556" s="113"/>
    </row>
    <row r="557" spans="1:4" ht="15.75" outlineLevel="1">
      <c r="A557" s="40" t="s">
        <v>1006</v>
      </c>
      <c r="B557" s="41" t="s">
        <v>6</v>
      </c>
      <c r="C557" s="40">
        <v>5.27</v>
      </c>
      <c r="D557" s="113"/>
    </row>
    <row r="558" spans="1:4" ht="15.75" outlineLevel="1">
      <c r="A558" s="40" t="s">
        <v>1006</v>
      </c>
      <c r="B558" s="41" t="s">
        <v>7</v>
      </c>
      <c r="C558" s="40">
        <v>5.28</v>
      </c>
      <c r="D558" s="113"/>
    </row>
    <row r="559" spans="1:4" ht="15.75" outlineLevel="1">
      <c r="A559" s="40" t="s">
        <v>1006</v>
      </c>
      <c r="B559" s="41" t="s">
        <v>1113</v>
      </c>
      <c r="C559" s="40">
        <v>5.35</v>
      </c>
      <c r="D559" s="113"/>
    </row>
    <row r="560" spans="1:4" ht="15.75" outlineLevel="1">
      <c r="A560" s="40" t="s">
        <v>1006</v>
      </c>
      <c r="B560" s="41" t="s">
        <v>891</v>
      </c>
      <c r="C560" s="40">
        <v>5.1189999999999998</v>
      </c>
      <c r="D560" s="113"/>
    </row>
    <row r="561" spans="1:4" ht="15.75" outlineLevel="1">
      <c r="A561" s="40" t="s">
        <v>1006</v>
      </c>
      <c r="B561" s="41" t="s">
        <v>898</v>
      </c>
      <c r="C561" s="43">
        <v>5.12</v>
      </c>
      <c r="D561" s="113"/>
    </row>
    <row r="562" spans="1:4" ht="15.75" outlineLevel="1">
      <c r="A562" s="40" t="s">
        <v>1006</v>
      </c>
      <c r="B562" s="41" t="s">
        <v>284</v>
      </c>
      <c r="C562" s="40">
        <v>5.1210000000000004</v>
      </c>
      <c r="D562" s="113"/>
    </row>
    <row r="563" spans="1:4" ht="15.75" outlineLevel="1">
      <c r="A563" s="40" t="s">
        <v>1006</v>
      </c>
      <c r="B563" s="41" t="s">
        <v>84</v>
      </c>
      <c r="C563" s="40">
        <v>5.36</v>
      </c>
      <c r="D563" s="113"/>
    </row>
    <row r="564" spans="1:4" ht="15.75" outlineLevel="1">
      <c r="A564" s="40" t="s">
        <v>1006</v>
      </c>
      <c r="B564" s="41" t="s">
        <v>1114</v>
      </c>
      <c r="C564" s="40">
        <v>5.1219999999999999</v>
      </c>
      <c r="D564" s="113"/>
    </row>
    <row r="565" spans="1:4" ht="15.75" outlineLevel="1">
      <c r="A565" s="40" t="s">
        <v>1006</v>
      </c>
      <c r="B565" s="41" t="s">
        <v>1115</v>
      </c>
      <c r="C565" s="40">
        <v>5.1230000000000002</v>
      </c>
      <c r="D565" s="113"/>
    </row>
    <row r="566" spans="1:4" ht="15.75" outlineLevel="1">
      <c r="A566" s="40" t="s">
        <v>1006</v>
      </c>
      <c r="B566" s="41" t="s">
        <v>862</v>
      </c>
      <c r="C566" s="40">
        <v>5.1239999999999997</v>
      </c>
      <c r="D566" s="113"/>
    </row>
    <row r="567" spans="1:4" ht="15.75" outlineLevel="1">
      <c r="A567" s="40" t="s">
        <v>1006</v>
      </c>
      <c r="B567" s="41" t="s">
        <v>870</v>
      </c>
      <c r="C567" s="40">
        <v>5.125</v>
      </c>
      <c r="D567" s="113"/>
    </row>
    <row r="568" spans="1:4" ht="15.75" outlineLevel="1">
      <c r="A568" s="40" t="s">
        <v>1006</v>
      </c>
      <c r="B568" s="41" t="s">
        <v>1116</v>
      </c>
      <c r="C568" s="40">
        <v>5.1260000000000003</v>
      </c>
      <c r="D568" s="113"/>
    </row>
    <row r="569" spans="1:4" ht="15.75" outlineLevel="1">
      <c r="A569" s="40" t="s">
        <v>1006</v>
      </c>
      <c r="B569" s="41" t="s">
        <v>888</v>
      </c>
      <c r="C569" s="40">
        <v>5.1269999999999998</v>
      </c>
      <c r="D569" s="113"/>
    </row>
    <row r="570" spans="1:4" ht="15.75" outlineLevel="1">
      <c r="A570" s="40" t="s">
        <v>1006</v>
      </c>
      <c r="B570" s="41" t="s">
        <v>873</v>
      </c>
      <c r="C570" s="42">
        <v>5.72</v>
      </c>
      <c r="D570" s="113"/>
    </row>
    <row r="571" spans="1:4" ht="15.75" outlineLevel="1">
      <c r="A571" s="40" t="s">
        <v>1006</v>
      </c>
      <c r="B571" s="41" t="s">
        <v>884</v>
      </c>
      <c r="C571" s="40">
        <v>5.1280000000000001</v>
      </c>
      <c r="D571" s="113"/>
    </row>
    <row r="572" spans="1:4" ht="15.75" outlineLevel="1">
      <c r="A572" s="40" t="s">
        <v>1006</v>
      </c>
      <c r="B572" s="41" t="s">
        <v>1117</v>
      </c>
      <c r="C572" s="40">
        <v>5.1289999999999996</v>
      </c>
      <c r="D572" s="112" t="s">
        <v>1077</v>
      </c>
    </row>
    <row r="573" spans="1:4" ht="15.75" outlineLevel="1">
      <c r="A573" s="40" t="s">
        <v>1006</v>
      </c>
      <c r="B573" s="41" t="s">
        <v>1118</v>
      </c>
      <c r="C573" s="40">
        <v>5.1310000000000002</v>
      </c>
      <c r="D573" s="113"/>
    </row>
    <row r="574" spans="1:4" ht="15.75" outlineLevel="1">
      <c r="A574" s="40" t="s">
        <v>1006</v>
      </c>
      <c r="B574" s="41" t="s">
        <v>1119</v>
      </c>
      <c r="C574" s="40">
        <v>5.1319999999999997</v>
      </c>
      <c r="D574" s="112" t="s">
        <v>1077</v>
      </c>
    </row>
    <row r="575" spans="1:4" ht="15.75" outlineLevel="1">
      <c r="A575" s="40" t="s">
        <v>1006</v>
      </c>
      <c r="B575" s="41" t="s">
        <v>913</v>
      </c>
      <c r="C575" s="40">
        <v>5.133</v>
      </c>
      <c r="D575" s="112" t="s">
        <v>1077</v>
      </c>
    </row>
    <row r="576" spans="1:4" ht="15.75" outlineLevel="1">
      <c r="A576" s="40" t="s">
        <v>1006</v>
      </c>
      <c r="B576" s="41" t="s">
        <v>1120</v>
      </c>
      <c r="C576" s="40">
        <v>5.1340000000000003</v>
      </c>
      <c r="D576" s="112" t="s">
        <v>1077</v>
      </c>
    </row>
    <row r="577" spans="1:4" ht="15.75" outlineLevel="1">
      <c r="A577" s="40" t="s">
        <v>1006</v>
      </c>
      <c r="B577" s="41" t="s">
        <v>1121</v>
      </c>
      <c r="C577" s="43">
        <v>5.13</v>
      </c>
      <c r="D577" s="113"/>
    </row>
    <row r="578" spans="1:4" ht="15.75" outlineLevel="1">
      <c r="A578" s="40" t="s">
        <v>1006</v>
      </c>
      <c r="B578" s="41" t="s">
        <v>24</v>
      </c>
      <c r="C578" s="40">
        <v>5.47</v>
      </c>
      <c r="D578" s="113"/>
    </row>
    <row r="579" spans="1:4" ht="15.75" outlineLevel="1">
      <c r="A579" s="40" t="s">
        <v>1006</v>
      </c>
      <c r="B579" s="41" t="s">
        <v>25</v>
      </c>
      <c r="C579" s="40">
        <v>5.48</v>
      </c>
      <c r="D579" s="113"/>
    </row>
    <row r="580" spans="1:4" ht="15.75">
      <c r="A580" s="46" t="s">
        <v>1006</v>
      </c>
      <c r="B580" s="41"/>
      <c r="C580" s="40"/>
      <c r="D580" s="113"/>
    </row>
    <row r="581" spans="1:4" ht="15.75" outlineLevel="1">
      <c r="A581" s="40" t="s">
        <v>999</v>
      </c>
      <c r="B581" s="41" t="s">
        <v>0</v>
      </c>
      <c r="C581" s="40">
        <v>5.0999999999999996</v>
      </c>
      <c r="D581" s="113"/>
    </row>
    <row r="582" spans="1:4" ht="15.75" outlineLevel="1">
      <c r="A582" s="40" t="s">
        <v>999</v>
      </c>
      <c r="B582" s="41" t="s">
        <v>1</v>
      </c>
      <c r="C582" s="40">
        <v>5.2</v>
      </c>
      <c r="D582" s="113"/>
    </row>
    <row r="583" spans="1:4" ht="15.75" outlineLevel="1">
      <c r="A583" s="40" t="s">
        <v>999</v>
      </c>
      <c r="B583" s="41" t="s">
        <v>79</v>
      </c>
      <c r="C583" s="40">
        <v>5.9</v>
      </c>
      <c r="D583" s="112" t="s">
        <v>1077</v>
      </c>
    </row>
    <row r="584" spans="1:4" ht="15.75" outlineLevel="1">
      <c r="A584" s="40" t="s">
        <v>999</v>
      </c>
      <c r="B584" s="41" t="s">
        <v>80</v>
      </c>
      <c r="C584" s="40">
        <v>5.13</v>
      </c>
      <c r="D584" s="112" t="s">
        <v>1077</v>
      </c>
    </row>
    <row r="585" spans="1:4" ht="15.75" outlineLevel="1">
      <c r="A585" s="40" t="s">
        <v>999</v>
      </c>
      <c r="B585" s="41" t="s">
        <v>81</v>
      </c>
      <c r="C585" s="40">
        <v>5.16</v>
      </c>
      <c r="D585" s="112" t="s">
        <v>1077</v>
      </c>
    </row>
    <row r="586" spans="1:4" ht="15.75" outlineLevel="1">
      <c r="A586" s="40" t="s">
        <v>999</v>
      </c>
      <c r="B586" s="41" t="s">
        <v>82</v>
      </c>
      <c r="C586" s="40">
        <v>5.22</v>
      </c>
      <c r="D586" s="112"/>
    </row>
    <row r="587" spans="1:4" ht="15.75" outlineLevel="1">
      <c r="A587" s="40" t="s">
        <v>999</v>
      </c>
      <c r="B587" s="41" t="s">
        <v>5</v>
      </c>
      <c r="C587" s="40">
        <v>5.26</v>
      </c>
      <c r="D587" s="113"/>
    </row>
    <row r="588" spans="1:4" ht="15.75" outlineLevel="1">
      <c r="A588" s="40" t="s">
        <v>999</v>
      </c>
      <c r="B588" s="41" t="s">
        <v>1122</v>
      </c>
      <c r="C588" s="40">
        <v>5.77</v>
      </c>
      <c r="D588" s="113"/>
    </row>
    <row r="589" spans="1:4" ht="15.75" outlineLevel="1">
      <c r="A589" s="40" t="s">
        <v>999</v>
      </c>
      <c r="B589" s="41" t="s">
        <v>6</v>
      </c>
      <c r="C589" s="40">
        <v>5.27</v>
      </c>
      <c r="D589" s="113"/>
    </row>
    <row r="590" spans="1:4" ht="15.75" outlineLevel="1">
      <c r="A590" s="40" t="s">
        <v>999</v>
      </c>
      <c r="B590" s="41" t="s">
        <v>7</v>
      </c>
      <c r="C590" s="40">
        <v>5.28</v>
      </c>
      <c r="D590" s="112" t="s">
        <v>1077</v>
      </c>
    </row>
    <row r="591" spans="1:4" ht="15.75" outlineLevel="1">
      <c r="A591" s="40" t="s">
        <v>999</v>
      </c>
      <c r="B591" s="41" t="s">
        <v>108</v>
      </c>
      <c r="C591" s="40">
        <v>5.31</v>
      </c>
      <c r="D591" s="113"/>
    </row>
    <row r="592" spans="1:4" ht="15.75" outlineLevel="1">
      <c r="A592" s="40" t="s">
        <v>999</v>
      </c>
      <c r="B592" s="41" t="s">
        <v>84</v>
      </c>
      <c r="C592" s="40">
        <v>5.36</v>
      </c>
      <c r="D592" s="113"/>
    </row>
    <row r="593" spans="1:4" ht="15.75" outlineLevel="1">
      <c r="A593" s="40" t="s">
        <v>999</v>
      </c>
      <c r="B593" s="41" t="s">
        <v>1123</v>
      </c>
      <c r="C593" s="40">
        <v>5.78</v>
      </c>
      <c r="D593" s="113"/>
    </row>
    <row r="594" spans="1:4" ht="15.75" outlineLevel="1">
      <c r="A594" s="40" t="s">
        <v>999</v>
      </c>
      <c r="B594" s="41" t="s">
        <v>1124</v>
      </c>
      <c r="C594" s="40">
        <v>5.79</v>
      </c>
      <c r="D594" s="112" t="s">
        <v>1077</v>
      </c>
    </row>
    <row r="595" spans="1:4" ht="15.75" outlineLevel="1">
      <c r="A595" s="40" t="s">
        <v>999</v>
      </c>
      <c r="B595" s="41" t="s">
        <v>1125</v>
      </c>
      <c r="C595" s="40">
        <v>5.41</v>
      </c>
      <c r="D595" s="113"/>
    </row>
    <row r="596" spans="1:4" ht="15.75" outlineLevel="1">
      <c r="A596" s="40" t="s">
        <v>999</v>
      </c>
      <c r="B596" s="41" t="s">
        <v>9</v>
      </c>
      <c r="C596" s="40">
        <v>5.49</v>
      </c>
      <c r="D596" s="113"/>
    </row>
    <row r="597" spans="1:4" ht="15.75" outlineLevel="1">
      <c r="A597" s="40" t="s">
        <v>999</v>
      </c>
      <c r="B597" s="41" t="s">
        <v>10</v>
      </c>
      <c r="C597" s="40">
        <v>5.51</v>
      </c>
      <c r="D597" s="113"/>
    </row>
    <row r="598" spans="1:4" ht="15.75" outlineLevel="1">
      <c r="A598" s="40" t="s">
        <v>999</v>
      </c>
      <c r="B598" s="41" t="s">
        <v>1126</v>
      </c>
      <c r="C598" s="40">
        <v>5.52</v>
      </c>
      <c r="D598" s="113"/>
    </row>
    <row r="599" spans="1:4" ht="15.75" outlineLevel="1">
      <c r="A599" s="40" t="s">
        <v>999</v>
      </c>
      <c r="B599" s="41" t="s">
        <v>11</v>
      </c>
      <c r="C599" s="40">
        <v>5.53</v>
      </c>
      <c r="D599" s="113"/>
    </row>
    <row r="600" spans="1:4" ht="15.75" outlineLevel="1">
      <c r="A600" s="40" t="s">
        <v>999</v>
      </c>
      <c r="B600" s="41" t="s">
        <v>12</v>
      </c>
      <c r="C600" s="40">
        <v>5.69</v>
      </c>
      <c r="D600" s="113"/>
    </row>
    <row r="601" spans="1:4" ht="15.75" outlineLevel="1">
      <c r="A601" s="40" t="s">
        <v>999</v>
      </c>
      <c r="B601" s="41" t="s">
        <v>86</v>
      </c>
      <c r="C601" s="40">
        <v>5.71</v>
      </c>
      <c r="D601" s="113"/>
    </row>
    <row r="602" spans="1:4" ht="15.75" outlineLevel="1">
      <c r="A602" s="40" t="s">
        <v>999</v>
      </c>
      <c r="B602" s="41" t="s">
        <v>14</v>
      </c>
      <c r="C602" s="42">
        <v>5.7</v>
      </c>
      <c r="D602" s="113"/>
    </row>
    <row r="603" spans="1:4" ht="15.75" outlineLevel="1">
      <c r="A603" s="40" t="s">
        <v>999</v>
      </c>
      <c r="B603" s="41" t="s">
        <v>716</v>
      </c>
      <c r="C603" s="42">
        <v>5.8</v>
      </c>
      <c r="D603" s="112" t="s">
        <v>1077</v>
      </c>
    </row>
    <row r="604" spans="1:4" ht="15.75" outlineLevel="1">
      <c r="A604" s="40" t="s">
        <v>999</v>
      </c>
      <c r="B604" s="41" t="s">
        <v>873</v>
      </c>
      <c r="C604" s="42">
        <v>5.72</v>
      </c>
      <c r="D604" s="112" t="s">
        <v>1077</v>
      </c>
    </row>
    <row r="605" spans="1:4" ht="15.75" outlineLevel="1">
      <c r="A605" s="40" t="s">
        <v>999</v>
      </c>
      <c r="B605" s="41" t="s">
        <v>1127</v>
      </c>
      <c r="C605" s="40">
        <v>5.73</v>
      </c>
      <c r="D605" s="112" t="s">
        <v>1077</v>
      </c>
    </row>
    <row r="606" spans="1:4" ht="15.75" outlineLevel="1">
      <c r="A606" s="40" t="s">
        <v>999</v>
      </c>
      <c r="B606" s="41" t="s">
        <v>15</v>
      </c>
      <c r="C606" s="40">
        <v>5.74</v>
      </c>
      <c r="D606" s="113"/>
    </row>
    <row r="607" spans="1:4" ht="15.75" outlineLevel="1">
      <c r="A607" s="40" t="s">
        <v>999</v>
      </c>
      <c r="B607" s="41" t="s">
        <v>13</v>
      </c>
      <c r="C607" s="40">
        <v>5.75</v>
      </c>
      <c r="D607" s="113"/>
    </row>
    <row r="608" spans="1:4" ht="15.75" outlineLevel="1">
      <c r="A608" s="40" t="s">
        <v>999</v>
      </c>
      <c r="B608" s="41" t="s">
        <v>371</v>
      </c>
      <c r="C608" s="40">
        <v>5.76</v>
      </c>
      <c r="D608" s="113"/>
    </row>
    <row r="609" spans="1:4" ht="15.75" outlineLevel="1">
      <c r="A609" s="40" t="s">
        <v>999</v>
      </c>
      <c r="B609" s="41" t="s">
        <v>721</v>
      </c>
      <c r="C609" s="40">
        <v>5.81</v>
      </c>
      <c r="D609" s="112" t="s">
        <v>1077</v>
      </c>
    </row>
    <row r="610" spans="1:4" ht="15.75" outlineLevel="1">
      <c r="A610" s="40" t="s">
        <v>999</v>
      </c>
      <c r="B610" s="41" t="s">
        <v>1128</v>
      </c>
      <c r="C610" s="40">
        <v>5.82</v>
      </c>
      <c r="D610" s="112" t="s">
        <v>1077</v>
      </c>
    </row>
    <row r="611" spans="1:4" ht="15.75" outlineLevel="1">
      <c r="A611" s="40" t="s">
        <v>999</v>
      </c>
      <c r="B611" s="41" t="s">
        <v>1129</v>
      </c>
      <c r="C611" s="40">
        <v>5.83</v>
      </c>
      <c r="D611" s="112" t="s">
        <v>1077</v>
      </c>
    </row>
    <row r="612" spans="1:4" ht="15.75" outlineLevel="1">
      <c r="A612" s="40" t="s">
        <v>999</v>
      </c>
      <c r="B612" s="41" t="s">
        <v>1130</v>
      </c>
      <c r="C612" s="40">
        <v>5.84</v>
      </c>
      <c r="D612" s="113"/>
    </row>
    <row r="613" spans="1:4" ht="15.75" outlineLevel="1">
      <c r="A613" s="40" t="s">
        <v>999</v>
      </c>
      <c r="B613" s="41" t="s">
        <v>744</v>
      </c>
      <c r="C613" s="40">
        <v>5.85</v>
      </c>
      <c r="D613" s="112" t="s">
        <v>1077</v>
      </c>
    </row>
    <row r="614" spans="1:4" ht="15.75" outlineLevel="1">
      <c r="A614" s="40" t="s">
        <v>999</v>
      </c>
      <c r="B614" s="41" t="s">
        <v>745</v>
      </c>
      <c r="C614" s="40">
        <v>5.86</v>
      </c>
      <c r="D614" s="112" t="s">
        <v>1077</v>
      </c>
    </row>
    <row r="615" spans="1:4" ht="15.75" outlineLevel="1">
      <c r="A615" s="40" t="s">
        <v>999</v>
      </c>
      <c r="B615" s="41" t="s">
        <v>1131</v>
      </c>
      <c r="C615" s="40">
        <v>5.88</v>
      </c>
      <c r="D615" s="112" t="s">
        <v>1077</v>
      </c>
    </row>
    <row r="616" spans="1:4" ht="15.75" outlineLevel="1">
      <c r="A616" s="40" t="s">
        <v>999</v>
      </c>
      <c r="B616" s="41" t="s">
        <v>751</v>
      </c>
      <c r="C616" s="40">
        <v>5.87</v>
      </c>
      <c r="D616" s="113"/>
    </row>
    <row r="617" spans="1:4" ht="15.75" outlineLevel="1">
      <c r="A617" s="40" t="s">
        <v>999</v>
      </c>
      <c r="B617" s="41" t="s">
        <v>109</v>
      </c>
      <c r="C617" s="40">
        <v>5.109</v>
      </c>
      <c r="D617" s="113"/>
    </row>
    <row r="618" spans="1:4" ht="15.75" outlineLevel="1">
      <c r="A618" s="40" t="s">
        <v>999</v>
      </c>
      <c r="B618" s="41" t="s">
        <v>122</v>
      </c>
      <c r="C618" s="43">
        <v>5.1100000000000003</v>
      </c>
      <c r="D618" s="112" t="s">
        <v>1077</v>
      </c>
    </row>
    <row r="619" spans="1:4" ht="15.75" outlineLevel="1">
      <c r="A619" s="40" t="s">
        <v>999</v>
      </c>
      <c r="B619" s="41" t="s">
        <v>110</v>
      </c>
      <c r="C619" s="40">
        <v>5.1109999999999998</v>
      </c>
      <c r="D619" s="113"/>
    </row>
    <row r="620" spans="1:4" ht="15.75" outlineLevel="1">
      <c r="A620" s="40" t="s">
        <v>999</v>
      </c>
      <c r="B620" s="41" t="s">
        <v>93</v>
      </c>
      <c r="C620" s="40">
        <v>5.1120000000000001</v>
      </c>
      <c r="D620" s="113"/>
    </row>
    <row r="621" spans="1:4" ht="15.75" outlineLevel="1">
      <c r="A621" s="40" t="s">
        <v>999</v>
      </c>
      <c r="B621" s="41" t="s">
        <v>1093</v>
      </c>
      <c r="C621" s="40">
        <v>5.1130000000000004</v>
      </c>
      <c r="D621" s="113"/>
    </row>
    <row r="622" spans="1:4" ht="15.75" outlineLevel="1">
      <c r="A622" s="40" t="s">
        <v>999</v>
      </c>
      <c r="B622" s="41" t="s">
        <v>1132</v>
      </c>
      <c r="C622" s="40">
        <v>5.99</v>
      </c>
      <c r="D622" s="112" t="s">
        <v>1077</v>
      </c>
    </row>
    <row r="623" spans="1:4" ht="15.75" outlineLevel="1">
      <c r="A623" s="40" t="s">
        <v>999</v>
      </c>
      <c r="B623" s="41" t="s">
        <v>1133</v>
      </c>
      <c r="C623" s="40">
        <v>5.58</v>
      </c>
      <c r="D623" s="112"/>
    </row>
    <row r="624" spans="1:4" ht="15.75" outlineLevel="1">
      <c r="A624" s="40" t="s">
        <v>999</v>
      </c>
      <c r="B624" s="41" t="s">
        <v>18</v>
      </c>
      <c r="C624" s="40">
        <v>5.54</v>
      </c>
      <c r="D624" s="113"/>
    </row>
    <row r="625" spans="1:4" ht="15.75" outlineLevel="1">
      <c r="A625" s="40" t="s">
        <v>999</v>
      </c>
      <c r="B625" s="41" t="s">
        <v>1134</v>
      </c>
      <c r="C625" s="40">
        <v>5.56</v>
      </c>
      <c r="D625" s="113"/>
    </row>
    <row r="626" spans="1:4" ht="15.75" outlineLevel="1">
      <c r="A626" s="40" t="s">
        <v>999</v>
      </c>
      <c r="B626" s="41" t="s">
        <v>20</v>
      </c>
      <c r="C626" s="40">
        <v>5.63</v>
      </c>
      <c r="D626" s="113"/>
    </row>
    <row r="627" spans="1:4" ht="15.75" outlineLevel="1">
      <c r="A627" s="40" t="s">
        <v>999</v>
      </c>
      <c r="B627" s="41" t="s">
        <v>123</v>
      </c>
      <c r="C627" s="40">
        <v>5.64</v>
      </c>
      <c r="D627" s="113"/>
    </row>
    <row r="628" spans="1:4" ht="15.75" outlineLevel="1">
      <c r="A628" s="40" t="s">
        <v>999</v>
      </c>
      <c r="B628" s="41" t="s">
        <v>21</v>
      </c>
      <c r="C628" s="40">
        <v>5.65</v>
      </c>
      <c r="D628" s="113"/>
    </row>
    <row r="629" spans="1:4" ht="15.75" outlineLevel="1">
      <c r="A629" s="40" t="s">
        <v>999</v>
      </c>
      <c r="B629" s="41" t="s">
        <v>124</v>
      </c>
      <c r="C629" s="40">
        <v>5.66</v>
      </c>
      <c r="D629" s="113"/>
    </row>
    <row r="630" spans="1:4" ht="15.75" outlineLevel="1">
      <c r="A630" s="40" t="s">
        <v>999</v>
      </c>
      <c r="B630" s="41" t="s">
        <v>794</v>
      </c>
      <c r="C630" s="40">
        <v>5.89</v>
      </c>
      <c r="D630" s="112" t="s">
        <v>1077</v>
      </c>
    </row>
    <row r="631" spans="1:4" ht="15.75" outlineLevel="1">
      <c r="A631" s="40" t="s">
        <v>999</v>
      </c>
      <c r="B631" s="41" t="s">
        <v>22</v>
      </c>
      <c r="C631" s="40">
        <v>5.68</v>
      </c>
      <c r="D631" s="113"/>
    </row>
    <row r="632" spans="1:4" ht="15.75" outlineLevel="1">
      <c r="A632" s="40" t="s">
        <v>999</v>
      </c>
      <c r="B632" s="41" t="s">
        <v>24</v>
      </c>
      <c r="C632" s="40">
        <v>5.47</v>
      </c>
      <c r="D632" s="113"/>
    </row>
    <row r="633" spans="1:4" ht="15.75" outlineLevel="1">
      <c r="A633" s="40" t="s">
        <v>999</v>
      </c>
      <c r="B633" s="41" t="s">
        <v>25</v>
      </c>
      <c r="C633" s="40">
        <v>5.48</v>
      </c>
      <c r="D633" s="113"/>
    </row>
    <row r="634" spans="1:4" ht="15.75">
      <c r="A634" s="46" t="s">
        <v>999</v>
      </c>
      <c r="B634" s="41"/>
      <c r="C634" s="40"/>
      <c r="D634" s="113"/>
    </row>
    <row r="635" spans="1:4" ht="15.75" outlineLevel="1">
      <c r="A635" s="40" t="s">
        <v>1018</v>
      </c>
      <c r="B635" s="41" t="s">
        <v>0</v>
      </c>
      <c r="C635" s="40">
        <v>5.0999999999999996</v>
      </c>
      <c r="D635" s="113"/>
    </row>
    <row r="636" spans="1:4" ht="15.75" outlineLevel="1">
      <c r="A636" s="40" t="s">
        <v>1018</v>
      </c>
      <c r="B636" s="41" t="s">
        <v>1</v>
      </c>
      <c r="C636" s="40">
        <v>5.2</v>
      </c>
      <c r="D636" s="113"/>
    </row>
    <row r="637" spans="1:4" ht="15.75" outlineLevel="1">
      <c r="A637" s="40" t="s">
        <v>1018</v>
      </c>
      <c r="B637" s="41" t="s">
        <v>2</v>
      </c>
      <c r="C637" s="40">
        <v>5.3</v>
      </c>
      <c r="D637" s="113"/>
    </row>
    <row r="638" spans="1:4" ht="15.75" outlineLevel="1">
      <c r="A638" s="40" t="s">
        <v>1018</v>
      </c>
      <c r="B638" s="41" t="s">
        <v>105</v>
      </c>
      <c r="C638" s="40">
        <v>5.6</v>
      </c>
      <c r="D638" s="113"/>
    </row>
    <row r="639" spans="1:4" ht="15.75" outlineLevel="1">
      <c r="A639" s="40" t="s">
        <v>1018</v>
      </c>
      <c r="B639" s="41" t="s">
        <v>1079</v>
      </c>
      <c r="C639" s="42">
        <v>5.0999999999999996</v>
      </c>
      <c r="D639" s="113"/>
    </row>
    <row r="640" spans="1:4" ht="15.75" outlineLevel="1">
      <c r="A640" s="40" t="s">
        <v>1018</v>
      </c>
      <c r="B640" s="41" t="s">
        <v>1078</v>
      </c>
      <c r="C640" s="40">
        <v>5.14</v>
      </c>
      <c r="D640" s="113"/>
    </row>
    <row r="641" spans="1:4" ht="15.75" outlineLevel="1">
      <c r="A641" s="40" t="s">
        <v>1018</v>
      </c>
      <c r="B641" s="41" t="s">
        <v>4</v>
      </c>
      <c r="C641" s="40">
        <v>5.19</v>
      </c>
      <c r="D641" s="113"/>
    </row>
    <row r="642" spans="1:4" ht="15.75" outlineLevel="1">
      <c r="A642" s="40" t="s">
        <v>1018</v>
      </c>
      <c r="B642" s="41" t="s">
        <v>107</v>
      </c>
      <c r="C642" s="40">
        <v>5.24</v>
      </c>
      <c r="D642" s="113"/>
    </row>
    <row r="643" spans="1:4" ht="15.75" outlineLevel="1">
      <c r="A643" s="40" t="s">
        <v>1018</v>
      </c>
      <c r="B643" s="41" t="s">
        <v>5</v>
      </c>
      <c r="C643" s="40">
        <v>5.26</v>
      </c>
      <c r="D643" s="113"/>
    </row>
    <row r="644" spans="1:4" ht="15.75" outlineLevel="1">
      <c r="A644" s="40" t="s">
        <v>1018</v>
      </c>
      <c r="B644" s="41" t="s">
        <v>6</v>
      </c>
      <c r="C644" s="40">
        <v>5.27</v>
      </c>
      <c r="D644" s="113"/>
    </row>
    <row r="645" spans="1:4" ht="15.75" outlineLevel="1">
      <c r="A645" s="40" t="s">
        <v>1018</v>
      </c>
      <c r="B645" s="41" t="s">
        <v>7</v>
      </c>
      <c r="C645" s="40">
        <v>5.28</v>
      </c>
      <c r="D645" s="113"/>
    </row>
    <row r="646" spans="1:4" ht="15.75" outlineLevel="1">
      <c r="A646" s="40" t="s">
        <v>1018</v>
      </c>
      <c r="B646" s="41" t="s">
        <v>84</v>
      </c>
      <c r="C646" s="40">
        <v>5.36</v>
      </c>
      <c r="D646" s="113"/>
    </row>
    <row r="647" spans="1:4" ht="15.75" outlineLevel="1">
      <c r="A647" s="40" t="s">
        <v>1018</v>
      </c>
      <c r="B647" s="41" t="s">
        <v>131</v>
      </c>
      <c r="C647" s="40">
        <v>5.33</v>
      </c>
      <c r="D647" s="113"/>
    </row>
    <row r="648" spans="1:4" ht="15.75" outlineLevel="1">
      <c r="A648" s="40" t="s">
        <v>1018</v>
      </c>
      <c r="B648" s="41" t="s">
        <v>116</v>
      </c>
      <c r="C648" s="40">
        <v>5.37</v>
      </c>
      <c r="D648" s="113"/>
    </row>
    <row r="649" spans="1:4" ht="15.75" outlineLevel="1">
      <c r="A649" s="40" t="s">
        <v>1018</v>
      </c>
      <c r="B649" s="41" t="s">
        <v>9</v>
      </c>
      <c r="C649" s="40">
        <v>5.49</v>
      </c>
      <c r="D649" s="113"/>
    </row>
    <row r="650" spans="1:4" ht="15.75" outlineLevel="1">
      <c r="A650" s="40" t="s">
        <v>1018</v>
      </c>
      <c r="B650" s="41" t="s">
        <v>10</v>
      </c>
      <c r="C650" s="40">
        <v>5.51</v>
      </c>
      <c r="D650" s="113"/>
    </row>
    <row r="651" spans="1:4" ht="15.75" outlineLevel="1">
      <c r="A651" s="40" t="s">
        <v>1018</v>
      </c>
      <c r="B651" s="41" t="s">
        <v>1080</v>
      </c>
      <c r="C651" s="40">
        <v>5.52</v>
      </c>
      <c r="D651" s="113"/>
    </row>
    <row r="652" spans="1:4" ht="15.75" outlineLevel="1">
      <c r="A652" s="40" t="s">
        <v>1018</v>
      </c>
      <c r="B652" s="41" t="s">
        <v>11</v>
      </c>
      <c r="C652" s="40">
        <v>5.53</v>
      </c>
      <c r="D652" s="113"/>
    </row>
    <row r="653" spans="1:4" ht="15.75" outlineLevel="1">
      <c r="A653" s="40" t="s">
        <v>1018</v>
      </c>
      <c r="B653" s="41" t="s">
        <v>12</v>
      </c>
      <c r="C653" s="40">
        <v>5.69</v>
      </c>
      <c r="D653" s="113"/>
    </row>
    <row r="654" spans="1:4" ht="15.75" outlineLevel="1">
      <c r="A654" s="40" t="s">
        <v>1018</v>
      </c>
      <c r="B654" s="41" t="s">
        <v>14</v>
      </c>
      <c r="C654" s="42">
        <v>5.7</v>
      </c>
      <c r="D654" s="113"/>
    </row>
    <row r="655" spans="1:4" ht="15.75" outlineLevel="1">
      <c r="A655" s="40" t="s">
        <v>1018</v>
      </c>
      <c r="B655" s="41" t="s">
        <v>15</v>
      </c>
      <c r="C655" s="40">
        <v>5.74</v>
      </c>
      <c r="D655" s="113"/>
    </row>
    <row r="656" spans="1:4" ht="15.75" outlineLevel="1">
      <c r="A656" s="40" t="s">
        <v>1018</v>
      </c>
      <c r="B656" s="41" t="s">
        <v>109</v>
      </c>
      <c r="C656" s="40">
        <v>5.109</v>
      </c>
      <c r="D656" s="113"/>
    </row>
    <row r="657" spans="1:4" ht="15.75" outlineLevel="1">
      <c r="A657" s="40" t="s">
        <v>1018</v>
      </c>
      <c r="B657" s="41" t="s">
        <v>110</v>
      </c>
      <c r="C657" s="40">
        <v>5.1109999999999998</v>
      </c>
      <c r="D657" s="113"/>
    </row>
    <row r="658" spans="1:4" ht="15.75" outlineLevel="1">
      <c r="A658" s="40" t="s">
        <v>1018</v>
      </c>
      <c r="B658" s="41" t="s">
        <v>93</v>
      </c>
      <c r="C658" s="40">
        <v>5.1120000000000001</v>
      </c>
      <c r="D658" s="113"/>
    </row>
    <row r="659" spans="1:4" ht="15.75" outlineLevel="1">
      <c r="A659" s="40" t="s">
        <v>1018</v>
      </c>
      <c r="B659" s="41" t="s">
        <v>17</v>
      </c>
      <c r="C659" s="40">
        <v>5.58</v>
      </c>
      <c r="D659" s="113"/>
    </row>
    <row r="660" spans="1:4" ht="15.75" outlineLevel="1">
      <c r="A660" s="40" t="s">
        <v>1018</v>
      </c>
      <c r="B660" s="41" t="s">
        <v>18</v>
      </c>
      <c r="C660" s="40">
        <v>5.54</v>
      </c>
      <c r="D660" s="113"/>
    </row>
    <row r="661" spans="1:4" ht="15.75" outlineLevel="1">
      <c r="A661" s="40" t="s">
        <v>1018</v>
      </c>
      <c r="B661" s="41" t="s">
        <v>19</v>
      </c>
      <c r="C661" s="40">
        <v>5.55</v>
      </c>
      <c r="D661" s="113"/>
    </row>
    <row r="662" spans="1:4" ht="15.75" outlineLevel="1">
      <c r="A662" s="40" t="s">
        <v>1018</v>
      </c>
      <c r="B662" s="41" t="s">
        <v>20</v>
      </c>
      <c r="C662" s="40">
        <v>5.63</v>
      </c>
      <c r="D662" s="113"/>
    </row>
    <row r="663" spans="1:4" ht="15.75" outlineLevel="1">
      <c r="A663" s="40" t="s">
        <v>1018</v>
      </c>
      <c r="B663" s="41" t="s">
        <v>24</v>
      </c>
      <c r="C663" s="40">
        <v>5.47</v>
      </c>
      <c r="D663" s="113"/>
    </row>
    <row r="664" spans="1:4" ht="15.75" outlineLevel="1">
      <c r="A664" s="40" t="s">
        <v>1018</v>
      </c>
      <c r="B664" s="41" t="s">
        <v>25</v>
      </c>
      <c r="C664" s="40">
        <v>5.48</v>
      </c>
      <c r="D664" s="113"/>
    </row>
    <row r="665" spans="1:4" ht="15.75">
      <c r="A665" s="46" t="s">
        <v>1018</v>
      </c>
      <c r="B665" s="41"/>
      <c r="C665" s="40"/>
      <c r="D665" s="113"/>
    </row>
    <row r="666" spans="1:4" ht="15.75" outlineLevel="1">
      <c r="A666" s="40" t="s">
        <v>1023</v>
      </c>
      <c r="B666" s="41" t="s">
        <v>0</v>
      </c>
      <c r="C666" s="40">
        <v>5.0999999999999996</v>
      </c>
      <c r="D666" s="113"/>
    </row>
    <row r="667" spans="1:4" ht="15.75" outlineLevel="1">
      <c r="A667" s="40" t="s">
        <v>1023</v>
      </c>
      <c r="B667" s="41" t="s">
        <v>1</v>
      </c>
      <c r="C667" s="40">
        <v>5.2</v>
      </c>
      <c r="D667" s="113"/>
    </row>
    <row r="668" spans="1:4" ht="15.75" outlineLevel="1">
      <c r="A668" s="40" t="s">
        <v>1023</v>
      </c>
      <c r="B668" s="41" t="s">
        <v>125</v>
      </c>
      <c r="C668" s="40">
        <v>5.4</v>
      </c>
      <c r="D668" s="113"/>
    </row>
    <row r="669" spans="1:4" ht="15.75" outlineLevel="1">
      <c r="A669" s="40" t="s">
        <v>1023</v>
      </c>
      <c r="B669" s="41" t="s">
        <v>126</v>
      </c>
      <c r="C669" s="40">
        <v>5.7</v>
      </c>
      <c r="D669" s="113"/>
    </row>
    <row r="670" spans="1:4" ht="15.75" outlineLevel="1">
      <c r="A670" s="40" t="s">
        <v>1023</v>
      </c>
      <c r="B670" s="41" t="s">
        <v>127</v>
      </c>
      <c r="C670" s="40">
        <v>5.1100000000000003</v>
      </c>
      <c r="D670" s="113"/>
    </row>
    <row r="671" spans="1:4" ht="15.75" outlineLevel="1">
      <c r="A671" s="40" t="s">
        <v>1023</v>
      </c>
      <c r="B671" s="41" t="s">
        <v>5</v>
      </c>
      <c r="C671" s="40">
        <v>5.26</v>
      </c>
      <c r="D671" s="113"/>
    </row>
    <row r="672" spans="1:4" ht="15.75" outlineLevel="1">
      <c r="A672" s="40" t="s">
        <v>1023</v>
      </c>
      <c r="B672" s="41" t="s">
        <v>128</v>
      </c>
      <c r="C672" s="40">
        <v>5.43</v>
      </c>
      <c r="D672" s="113"/>
    </row>
    <row r="673" spans="1:4" ht="15.75" outlineLevel="1">
      <c r="A673" s="40" t="s">
        <v>1023</v>
      </c>
      <c r="B673" s="41" t="s">
        <v>6</v>
      </c>
      <c r="C673" s="40">
        <v>5.27</v>
      </c>
      <c r="D673" s="113"/>
    </row>
    <row r="674" spans="1:4" ht="15.75" outlineLevel="1">
      <c r="A674" s="40" t="s">
        <v>1023</v>
      </c>
      <c r="B674" s="41" t="s">
        <v>7</v>
      </c>
      <c r="C674" s="40">
        <v>5.28</v>
      </c>
      <c r="D674" s="113"/>
    </row>
    <row r="675" spans="1:4" ht="15.75" outlineLevel="1">
      <c r="A675" s="40" t="s">
        <v>1023</v>
      </c>
      <c r="B675" s="41" t="s">
        <v>84</v>
      </c>
      <c r="C675" s="40">
        <v>5.36</v>
      </c>
      <c r="D675" s="113"/>
    </row>
    <row r="676" spans="1:4" ht="15.75" outlineLevel="1">
      <c r="A676" s="40" t="s">
        <v>1023</v>
      </c>
      <c r="B676" s="41" t="s">
        <v>129</v>
      </c>
      <c r="C676" s="42">
        <v>5.5</v>
      </c>
      <c r="D676" s="113"/>
    </row>
    <row r="677" spans="1:4" ht="15.75" outlineLevel="1">
      <c r="A677" s="40" t="s">
        <v>1023</v>
      </c>
      <c r="B677" s="41" t="s">
        <v>10</v>
      </c>
      <c r="C677" s="40">
        <v>5.51</v>
      </c>
      <c r="D677" s="113"/>
    </row>
    <row r="678" spans="1:4" ht="15.75" outlineLevel="1">
      <c r="A678" s="40" t="s">
        <v>1023</v>
      </c>
      <c r="B678" s="41" t="s">
        <v>11</v>
      </c>
      <c r="C678" s="40">
        <v>5.53</v>
      </c>
      <c r="D678" s="113"/>
    </row>
    <row r="679" spans="1:4" ht="15.75" outlineLevel="1">
      <c r="A679" s="40" t="s">
        <v>1023</v>
      </c>
      <c r="B679" s="41" t="s">
        <v>12</v>
      </c>
      <c r="C679" s="40">
        <v>5.69</v>
      </c>
      <c r="D679" s="113"/>
    </row>
    <row r="680" spans="1:4" ht="15.75" outlineLevel="1">
      <c r="A680" s="40" t="s">
        <v>1023</v>
      </c>
      <c r="B680" s="41" t="s">
        <v>14</v>
      </c>
      <c r="C680" s="42">
        <v>5.7</v>
      </c>
      <c r="D680" s="112" t="s">
        <v>1077</v>
      </c>
    </row>
    <row r="681" spans="1:4" ht="15.75" outlineLevel="1">
      <c r="A681" s="40" t="s">
        <v>1023</v>
      </c>
      <c r="B681" s="41" t="s">
        <v>15</v>
      </c>
      <c r="C681" s="40">
        <v>5.74</v>
      </c>
      <c r="D681" s="113"/>
    </row>
    <row r="682" spans="1:4" ht="15.75" outlineLevel="1">
      <c r="A682" s="40" t="s">
        <v>1023</v>
      </c>
      <c r="B682" s="41" t="s">
        <v>94</v>
      </c>
      <c r="C682" s="40">
        <v>5.59</v>
      </c>
      <c r="D682" s="113"/>
    </row>
    <row r="683" spans="1:4" ht="15.75" outlineLevel="1">
      <c r="A683" s="40" t="s">
        <v>1023</v>
      </c>
      <c r="B683" s="41" t="s">
        <v>18</v>
      </c>
      <c r="C683" s="40">
        <v>5.54</v>
      </c>
      <c r="D683" s="113"/>
    </row>
    <row r="684" spans="1:4" ht="15.75" outlineLevel="1">
      <c r="A684" s="40" t="s">
        <v>1023</v>
      </c>
      <c r="B684" s="41" t="s">
        <v>130</v>
      </c>
      <c r="C684" s="40">
        <v>5.57</v>
      </c>
      <c r="D684" s="113"/>
    </row>
    <row r="685" spans="1:4" ht="15.75" outlineLevel="1">
      <c r="A685" s="40" t="s">
        <v>1023</v>
      </c>
      <c r="B685" s="41" t="s">
        <v>20</v>
      </c>
      <c r="C685" s="40">
        <v>5.63</v>
      </c>
      <c r="D685" s="113"/>
    </row>
    <row r="686" spans="1:4" ht="15.75" outlineLevel="1">
      <c r="A686" s="40" t="s">
        <v>1023</v>
      </c>
      <c r="B686" s="41" t="s">
        <v>24</v>
      </c>
      <c r="C686" s="40">
        <v>5.47</v>
      </c>
      <c r="D686" s="113"/>
    </row>
    <row r="687" spans="1:4" ht="15.75" outlineLevel="1">
      <c r="A687" s="40" t="s">
        <v>1023</v>
      </c>
      <c r="B687" s="41" t="s">
        <v>25</v>
      </c>
      <c r="C687" s="40">
        <v>5.48</v>
      </c>
      <c r="D687" s="113"/>
    </row>
    <row r="688" spans="1:4" ht="15.75">
      <c r="A688" s="46" t="s">
        <v>1023</v>
      </c>
      <c r="B688" s="41"/>
      <c r="C688" s="40"/>
      <c r="D688" s="113"/>
    </row>
    <row r="689" spans="1:4" ht="15.75" outlineLevel="1">
      <c r="A689" s="40" t="s">
        <v>1026</v>
      </c>
      <c r="B689" s="41" t="s">
        <v>0</v>
      </c>
      <c r="C689" s="40">
        <v>5.0999999999999996</v>
      </c>
      <c r="D689" s="113"/>
    </row>
    <row r="690" spans="1:4" ht="15.75" outlineLevel="1">
      <c r="A690" s="40" t="s">
        <v>1026</v>
      </c>
      <c r="B690" s="41" t="s">
        <v>1</v>
      </c>
      <c r="C690" s="40">
        <v>5.2</v>
      </c>
      <c r="D690" s="113"/>
    </row>
    <row r="691" spans="1:4" ht="15.75" outlineLevel="1">
      <c r="A691" s="40" t="s">
        <v>1026</v>
      </c>
      <c r="B691" s="41" t="s">
        <v>114</v>
      </c>
      <c r="C691" s="40">
        <v>5.17</v>
      </c>
      <c r="D691" s="113"/>
    </row>
    <row r="692" spans="1:4" ht="15.75" outlineLevel="1">
      <c r="A692" s="40" t="s">
        <v>1026</v>
      </c>
      <c r="B692" s="41" t="s">
        <v>5</v>
      </c>
      <c r="C692" s="40">
        <v>5.26</v>
      </c>
      <c r="D692" s="113"/>
    </row>
    <row r="693" spans="1:4" ht="15.75" outlineLevel="1">
      <c r="A693" s="40" t="s">
        <v>1026</v>
      </c>
      <c r="B693" s="41" t="s">
        <v>115</v>
      </c>
      <c r="C693" s="40">
        <v>5.1029999999999998</v>
      </c>
      <c r="D693" s="113"/>
    </row>
    <row r="694" spans="1:4" ht="15.75" outlineLevel="1">
      <c r="A694" s="40" t="s">
        <v>1026</v>
      </c>
      <c r="B694" s="41" t="s">
        <v>84</v>
      </c>
      <c r="C694" s="40">
        <v>5.36</v>
      </c>
      <c r="D694" s="113"/>
    </row>
    <row r="695" spans="1:4" ht="15.75" outlineLevel="1">
      <c r="A695" s="40" t="s">
        <v>1026</v>
      </c>
      <c r="B695" s="41" t="s">
        <v>116</v>
      </c>
      <c r="C695" s="40">
        <v>5.37</v>
      </c>
      <c r="D695" s="113"/>
    </row>
    <row r="696" spans="1:4" ht="15.75" outlineLevel="1">
      <c r="A696" s="40" t="s">
        <v>1026</v>
      </c>
      <c r="B696" s="41" t="s">
        <v>117</v>
      </c>
      <c r="C696" s="40">
        <v>5.1040000000000001</v>
      </c>
      <c r="D696" s="113"/>
    </row>
    <row r="697" spans="1:4" ht="15.75" outlineLevel="1">
      <c r="A697" s="40" t="s">
        <v>1026</v>
      </c>
      <c r="B697" s="41" t="s">
        <v>118</v>
      </c>
      <c r="C697" s="40">
        <v>5.1050000000000004</v>
      </c>
      <c r="D697" s="113"/>
    </row>
    <row r="698" spans="1:4" ht="15.75" outlineLevel="1">
      <c r="A698" s="40" t="s">
        <v>1026</v>
      </c>
      <c r="B698" s="41" t="s">
        <v>119</v>
      </c>
      <c r="C698" s="40">
        <v>5.1059999999999999</v>
      </c>
      <c r="D698" s="113"/>
    </row>
    <row r="699" spans="1:4" ht="15.75" outlineLevel="1">
      <c r="A699" s="40" t="s">
        <v>1026</v>
      </c>
      <c r="B699" s="41" t="s">
        <v>120</v>
      </c>
      <c r="C699" s="40">
        <v>5.1070000000000002</v>
      </c>
      <c r="D699" s="113"/>
    </row>
    <row r="700" spans="1:4" ht="15.75" outlineLevel="1">
      <c r="A700" s="40" t="s">
        <v>1026</v>
      </c>
      <c r="B700" s="41" t="s">
        <v>845</v>
      </c>
      <c r="C700" s="40">
        <v>5.1079999999999997</v>
      </c>
      <c r="D700" s="112" t="s">
        <v>1077</v>
      </c>
    </row>
    <row r="701" spans="1:4" ht="15.75" outlineLevel="1">
      <c r="A701" s="40" t="s">
        <v>1026</v>
      </c>
      <c r="B701" s="41" t="s">
        <v>109</v>
      </c>
      <c r="C701" s="40">
        <v>5.109</v>
      </c>
      <c r="D701" s="113"/>
    </row>
    <row r="702" spans="1:4" ht="15.75" outlineLevel="1">
      <c r="A702" s="40" t="s">
        <v>1026</v>
      </c>
      <c r="B702" s="41" t="s">
        <v>122</v>
      </c>
      <c r="C702" s="43">
        <v>5.1100000000000003</v>
      </c>
      <c r="D702" s="112" t="s">
        <v>1077</v>
      </c>
    </row>
    <row r="703" spans="1:4" ht="15.75" outlineLevel="1">
      <c r="A703" s="40" t="s">
        <v>1026</v>
      </c>
      <c r="B703" s="41" t="s">
        <v>110</v>
      </c>
      <c r="C703" s="40">
        <v>5.1109999999999998</v>
      </c>
      <c r="D703" s="113"/>
    </row>
    <row r="704" spans="1:4" ht="15.75" outlineLevel="1">
      <c r="A704" s="40" t="s">
        <v>1026</v>
      </c>
      <c r="B704" s="41" t="s">
        <v>93</v>
      </c>
      <c r="C704" s="40">
        <v>5.1120000000000001</v>
      </c>
      <c r="D704" s="113"/>
    </row>
    <row r="705" spans="1:4" ht="15.75" outlineLevel="1">
      <c r="A705" s="40" t="s">
        <v>1026</v>
      </c>
      <c r="B705" s="41" t="s">
        <v>11</v>
      </c>
      <c r="C705" s="40">
        <v>5.53</v>
      </c>
      <c r="D705" s="113"/>
    </row>
    <row r="706" spans="1:4" ht="15.75" outlineLevel="1">
      <c r="A706" s="40" t="s">
        <v>1026</v>
      </c>
      <c r="B706" s="41" t="s">
        <v>123</v>
      </c>
      <c r="C706" s="40">
        <v>5.64</v>
      </c>
      <c r="D706" s="113"/>
    </row>
    <row r="707" spans="1:4" ht="15.75" outlineLevel="1">
      <c r="A707" s="40" t="s">
        <v>1026</v>
      </c>
      <c r="B707" s="41" t="s">
        <v>20</v>
      </c>
      <c r="C707" s="40">
        <v>5.63</v>
      </c>
      <c r="D707" s="113"/>
    </row>
    <row r="708" spans="1:4" ht="15.75" outlineLevel="1">
      <c r="A708" s="40" t="s">
        <v>1026</v>
      </c>
      <c r="B708" s="41" t="s">
        <v>21</v>
      </c>
      <c r="C708" s="40">
        <v>5.65</v>
      </c>
      <c r="D708" s="113"/>
    </row>
    <row r="709" spans="1:4" ht="15.75" outlineLevel="1">
      <c r="A709" s="40" t="s">
        <v>1026</v>
      </c>
      <c r="B709" s="41" t="s">
        <v>124</v>
      </c>
      <c r="C709" s="40">
        <v>5.66</v>
      </c>
      <c r="D709" s="113"/>
    </row>
    <row r="710" spans="1:4" ht="15.75" outlineLevel="1">
      <c r="A710" s="40" t="s">
        <v>1026</v>
      </c>
      <c r="B710" s="41" t="s">
        <v>22</v>
      </c>
      <c r="C710" s="40">
        <v>5.68</v>
      </c>
      <c r="D710" s="113"/>
    </row>
    <row r="711" spans="1:4" ht="15.75" outlineLevel="1">
      <c r="A711" s="40" t="s">
        <v>1026</v>
      </c>
      <c r="B711" s="41" t="s">
        <v>24</v>
      </c>
      <c r="C711" s="40">
        <v>5.47</v>
      </c>
      <c r="D711" s="113"/>
    </row>
    <row r="712" spans="1:4" ht="15.75" outlineLevel="1">
      <c r="A712" s="40" t="s">
        <v>1026</v>
      </c>
      <c r="B712" s="41" t="s">
        <v>25</v>
      </c>
      <c r="C712" s="40">
        <v>5.48</v>
      </c>
      <c r="D712" s="113"/>
    </row>
    <row r="713" spans="1:4" ht="15.75">
      <c r="A713" s="46" t="s">
        <v>1026</v>
      </c>
      <c r="B713" s="41"/>
      <c r="C713" s="40"/>
      <c r="D713" s="113"/>
    </row>
    <row r="714" spans="1:4" ht="15.75" outlineLevel="1">
      <c r="A714" s="40" t="s">
        <v>1135</v>
      </c>
      <c r="B714" s="41" t="s">
        <v>0</v>
      </c>
      <c r="C714" s="40">
        <v>5.0999999999999996</v>
      </c>
      <c r="D714" s="113"/>
    </row>
    <row r="715" spans="1:4" ht="15.75" outlineLevel="1">
      <c r="A715" s="40" t="s">
        <v>1135</v>
      </c>
      <c r="B715" s="41" t="s">
        <v>1</v>
      </c>
      <c r="C715" s="40">
        <v>5.2</v>
      </c>
      <c r="D715" s="113"/>
    </row>
    <row r="716" spans="1:4" ht="15.75" outlineLevel="1">
      <c r="A716" s="40" t="s">
        <v>1135</v>
      </c>
      <c r="B716" s="41" t="s">
        <v>2</v>
      </c>
      <c r="C716" s="40">
        <v>5.3</v>
      </c>
      <c r="D716" s="113"/>
    </row>
    <row r="717" spans="1:4" ht="15.75" outlineLevel="1">
      <c r="A717" s="40" t="s">
        <v>1135</v>
      </c>
      <c r="B717" s="41" t="s">
        <v>105</v>
      </c>
      <c r="C717" s="40">
        <v>5.6</v>
      </c>
      <c r="D717" s="113"/>
    </row>
    <row r="718" spans="1:4" ht="15.75" outlineLevel="1">
      <c r="A718" s="40" t="s">
        <v>1135</v>
      </c>
      <c r="B718" s="41" t="s">
        <v>1079</v>
      </c>
      <c r="C718" s="42">
        <v>5.0999999999999996</v>
      </c>
      <c r="D718" s="113"/>
    </row>
    <row r="719" spans="1:4" ht="15.75" outlineLevel="1">
      <c r="A719" s="40" t="s">
        <v>1135</v>
      </c>
      <c r="B719" s="41" t="s">
        <v>1078</v>
      </c>
      <c r="C719" s="40">
        <v>5.14</v>
      </c>
      <c r="D719" s="113"/>
    </row>
    <row r="720" spans="1:4" ht="15.75" outlineLevel="1">
      <c r="A720" s="40" t="s">
        <v>1135</v>
      </c>
      <c r="B720" s="41" t="s">
        <v>4</v>
      </c>
      <c r="C720" s="40">
        <v>5.19</v>
      </c>
      <c r="D720" s="113"/>
    </row>
    <row r="721" spans="1:4" ht="15.75" outlineLevel="1">
      <c r="A721" s="40" t="s">
        <v>1135</v>
      </c>
      <c r="B721" s="41" t="s">
        <v>107</v>
      </c>
      <c r="C721" s="40">
        <v>5.24</v>
      </c>
      <c r="D721" s="113"/>
    </row>
    <row r="722" spans="1:4" ht="15.75" outlineLevel="1">
      <c r="A722" s="40" t="s">
        <v>1135</v>
      </c>
      <c r="B722" s="41" t="s">
        <v>5</v>
      </c>
      <c r="C722" s="40">
        <v>5.26</v>
      </c>
      <c r="D722" s="113"/>
    </row>
    <row r="723" spans="1:4" ht="15.75" outlineLevel="1">
      <c r="A723" s="40" t="s">
        <v>1135</v>
      </c>
      <c r="B723" s="41" t="s">
        <v>6</v>
      </c>
      <c r="C723" s="40">
        <v>5.27</v>
      </c>
      <c r="D723" s="113"/>
    </row>
    <row r="724" spans="1:4" ht="15.75" outlineLevel="1">
      <c r="A724" s="40" t="s">
        <v>1135</v>
      </c>
      <c r="B724" s="41" t="s">
        <v>7</v>
      </c>
      <c r="C724" s="40">
        <v>5.28</v>
      </c>
      <c r="D724" s="113"/>
    </row>
    <row r="725" spans="1:4" ht="15.75" outlineLevel="1">
      <c r="A725" s="40" t="s">
        <v>1135</v>
      </c>
      <c r="B725" s="41" t="s">
        <v>108</v>
      </c>
      <c r="C725" s="40">
        <v>5.31</v>
      </c>
      <c r="D725" s="113"/>
    </row>
    <row r="726" spans="1:4" ht="15.75" outlineLevel="1">
      <c r="A726" s="40" t="s">
        <v>1135</v>
      </c>
      <c r="B726" s="41" t="s">
        <v>84</v>
      </c>
      <c r="C726" s="40">
        <v>5.36</v>
      </c>
      <c r="D726" s="113"/>
    </row>
    <row r="727" spans="1:4" ht="15.75" outlineLevel="1">
      <c r="A727" s="40" t="s">
        <v>1135</v>
      </c>
      <c r="B727" s="41" t="s">
        <v>11</v>
      </c>
      <c r="C727" s="40">
        <v>5.53</v>
      </c>
      <c r="D727" s="113"/>
    </row>
    <row r="728" spans="1:4" ht="15.75" outlineLevel="1">
      <c r="A728" s="40" t="s">
        <v>1135</v>
      </c>
      <c r="B728" s="41" t="s">
        <v>109</v>
      </c>
      <c r="C728" s="40">
        <v>5.109</v>
      </c>
      <c r="D728" s="113"/>
    </row>
    <row r="729" spans="1:4" ht="15.75" outlineLevel="1">
      <c r="A729" s="40" t="s">
        <v>1135</v>
      </c>
      <c r="B729" s="41" t="s">
        <v>110</v>
      </c>
      <c r="C729" s="40">
        <v>5.1109999999999998</v>
      </c>
      <c r="D729" s="113"/>
    </row>
    <row r="730" spans="1:4" ht="15.75" outlineLevel="1">
      <c r="A730" s="40" t="s">
        <v>1135</v>
      </c>
      <c r="B730" s="41" t="s">
        <v>93</v>
      </c>
      <c r="C730" s="40">
        <v>5.1120000000000001</v>
      </c>
      <c r="D730" s="113"/>
    </row>
    <row r="731" spans="1:4" ht="15.75" outlineLevel="1">
      <c r="A731" s="40" t="s">
        <v>1135</v>
      </c>
      <c r="B731" s="41" t="s">
        <v>1093</v>
      </c>
      <c r="C731" s="40">
        <v>5.1130000000000004</v>
      </c>
      <c r="D731" s="113"/>
    </row>
    <row r="732" spans="1:4" ht="15.75" outlineLevel="1">
      <c r="A732" s="40" t="s">
        <v>1135</v>
      </c>
      <c r="B732" s="41" t="s">
        <v>112</v>
      </c>
      <c r="C732" s="40">
        <v>5.117</v>
      </c>
      <c r="D732" s="113"/>
    </row>
    <row r="733" spans="1:4" ht="15.75" outlineLevel="1">
      <c r="A733" s="40" t="s">
        <v>1135</v>
      </c>
      <c r="B733" s="41" t="s">
        <v>113</v>
      </c>
      <c r="C733" s="40">
        <v>5.67</v>
      </c>
      <c r="D733" s="113"/>
    </row>
    <row r="734" spans="1:4" ht="15.75" outlineLevel="1">
      <c r="A734" s="40" t="s">
        <v>1135</v>
      </c>
      <c r="B734" s="41" t="s">
        <v>20</v>
      </c>
      <c r="C734" s="40">
        <v>5.63</v>
      </c>
      <c r="D734" s="113"/>
    </row>
    <row r="735" spans="1:4" ht="15.75" outlineLevel="1">
      <c r="A735" s="40" t="s">
        <v>1135</v>
      </c>
      <c r="B735" s="41" t="s">
        <v>24</v>
      </c>
      <c r="C735" s="40">
        <v>5.47</v>
      </c>
      <c r="D735" s="113"/>
    </row>
    <row r="736" spans="1:4" ht="15.75" outlineLevel="1">
      <c r="A736" s="40" t="s">
        <v>1135</v>
      </c>
      <c r="B736" s="41" t="s">
        <v>25</v>
      </c>
      <c r="C736" s="40">
        <v>5.48</v>
      </c>
      <c r="D736" s="113"/>
    </row>
    <row r="737" spans="1:4" ht="15.75">
      <c r="A737" s="46" t="s">
        <v>1136</v>
      </c>
      <c r="B737" s="41"/>
      <c r="C737" s="40"/>
      <c r="D737" s="113"/>
    </row>
    <row r="738" spans="1:4" ht="15.75" outlineLevel="1">
      <c r="A738" s="40" t="s">
        <v>1029</v>
      </c>
      <c r="B738" s="41" t="s">
        <v>0</v>
      </c>
      <c r="C738" s="40">
        <v>5.0999999999999996</v>
      </c>
      <c r="D738" s="113"/>
    </row>
    <row r="739" spans="1:4" ht="15.75" outlineLevel="1">
      <c r="A739" s="40" t="s">
        <v>1029</v>
      </c>
      <c r="B739" s="41" t="s">
        <v>1</v>
      </c>
      <c r="C739" s="40">
        <v>5.2</v>
      </c>
      <c r="D739" s="113"/>
    </row>
    <row r="740" spans="1:4" ht="15.75" outlineLevel="1">
      <c r="A740" s="40" t="s">
        <v>1029</v>
      </c>
      <c r="B740" s="41" t="s">
        <v>90</v>
      </c>
      <c r="C740" s="40">
        <v>5.18</v>
      </c>
      <c r="D740" s="113"/>
    </row>
    <row r="741" spans="1:4" ht="15.75" outlineLevel="1">
      <c r="A741" s="40" t="s">
        <v>1029</v>
      </c>
      <c r="B741" s="41" t="s">
        <v>91</v>
      </c>
      <c r="C741" s="40">
        <v>5.23</v>
      </c>
      <c r="D741" s="113"/>
    </row>
    <row r="742" spans="1:4" ht="15.75" outlineLevel="1">
      <c r="A742" s="40" t="s">
        <v>1029</v>
      </c>
      <c r="B742" s="41" t="s">
        <v>5</v>
      </c>
      <c r="C742" s="40">
        <v>5.26</v>
      </c>
      <c r="D742" s="113"/>
    </row>
    <row r="743" spans="1:4" ht="15.75" outlineLevel="1">
      <c r="A743" s="40" t="s">
        <v>1029</v>
      </c>
      <c r="B743" s="41" t="s">
        <v>6</v>
      </c>
      <c r="C743" s="40">
        <v>5.27</v>
      </c>
      <c r="D743" s="113"/>
    </row>
    <row r="744" spans="1:4" ht="15.75" outlineLevel="1">
      <c r="A744" s="40" t="s">
        <v>1029</v>
      </c>
      <c r="B744" s="41" t="s">
        <v>7</v>
      </c>
      <c r="C744" s="40">
        <v>5.28</v>
      </c>
      <c r="D744" s="113"/>
    </row>
    <row r="745" spans="1:4" ht="15.75" outlineLevel="1">
      <c r="A745" s="40" t="s">
        <v>1029</v>
      </c>
      <c r="B745" s="41" t="s">
        <v>84</v>
      </c>
      <c r="C745" s="40">
        <v>5.36</v>
      </c>
      <c r="D745" s="113"/>
    </row>
    <row r="746" spans="1:4" ht="15.75" outlineLevel="1">
      <c r="A746" s="40" t="s">
        <v>1029</v>
      </c>
      <c r="B746" s="41" t="s">
        <v>92</v>
      </c>
      <c r="C746" s="40">
        <v>5.44</v>
      </c>
      <c r="D746" s="113"/>
    </row>
    <row r="747" spans="1:4" ht="15.75" outlineLevel="1">
      <c r="A747" s="40" t="s">
        <v>1029</v>
      </c>
      <c r="B747" s="41" t="s">
        <v>11</v>
      </c>
      <c r="C747" s="40">
        <v>5.53</v>
      </c>
      <c r="D747" s="113"/>
    </row>
    <row r="748" spans="1:4" ht="15.75" outlineLevel="1">
      <c r="A748" s="40" t="s">
        <v>1029</v>
      </c>
      <c r="B748" s="41" t="s">
        <v>93</v>
      </c>
      <c r="C748" s="40">
        <v>5.1120000000000001</v>
      </c>
      <c r="D748" s="113"/>
    </row>
    <row r="749" spans="1:4" ht="15.75" outlineLevel="1">
      <c r="A749" s="40" t="s">
        <v>1029</v>
      </c>
      <c r="B749" s="41" t="s">
        <v>94</v>
      </c>
      <c r="C749" s="40">
        <v>5.59</v>
      </c>
      <c r="D749" s="113"/>
    </row>
    <row r="750" spans="1:4" ht="15.75" outlineLevel="1">
      <c r="A750" s="40" t="s">
        <v>1029</v>
      </c>
      <c r="B750" s="41" t="s">
        <v>18</v>
      </c>
      <c r="C750" s="40">
        <v>5.54</v>
      </c>
      <c r="D750" s="113"/>
    </row>
    <row r="751" spans="1:4" ht="15.75" outlineLevel="1">
      <c r="A751" s="40" t="s">
        <v>1029</v>
      </c>
      <c r="B751" s="41" t="s">
        <v>20</v>
      </c>
      <c r="C751" s="40">
        <v>5.63</v>
      </c>
      <c r="D751" s="113"/>
    </row>
    <row r="752" spans="1:4" ht="15.75" outlineLevel="1">
      <c r="A752" s="40" t="s">
        <v>1029</v>
      </c>
      <c r="B752" s="41" t="s">
        <v>21</v>
      </c>
      <c r="C752" s="40">
        <v>5.65</v>
      </c>
      <c r="D752" s="113"/>
    </row>
    <row r="753" spans="1:4" ht="15.75" outlineLevel="1">
      <c r="A753" s="40" t="s">
        <v>1029</v>
      </c>
      <c r="B753" s="41" t="s">
        <v>22</v>
      </c>
      <c r="C753" s="40">
        <v>5.68</v>
      </c>
      <c r="D753" s="113"/>
    </row>
    <row r="754" spans="1:4" ht="15.75" outlineLevel="1">
      <c r="A754" s="40" t="s">
        <v>1029</v>
      </c>
      <c r="B754" s="41" t="s">
        <v>24</v>
      </c>
      <c r="C754" s="40">
        <v>5.47</v>
      </c>
      <c r="D754" s="113"/>
    </row>
    <row r="755" spans="1:4" ht="15.75" outlineLevel="1">
      <c r="A755" s="40" t="s">
        <v>1029</v>
      </c>
      <c r="B755" s="41" t="s">
        <v>25</v>
      </c>
      <c r="C755" s="40">
        <v>5.48</v>
      </c>
      <c r="D755" s="113"/>
    </row>
    <row r="756" spans="1:4" ht="15.75">
      <c r="A756" s="46" t="s">
        <v>1029</v>
      </c>
      <c r="B756" s="41"/>
      <c r="C756" s="40"/>
      <c r="D756" s="113"/>
    </row>
    <row r="757" spans="1:4" ht="15.75" outlineLevel="1">
      <c r="A757" s="40" t="s">
        <v>1137</v>
      </c>
      <c r="B757" s="41" t="s">
        <v>0</v>
      </c>
      <c r="C757" s="40">
        <v>5.0999999999999996</v>
      </c>
      <c r="D757" s="113"/>
    </row>
    <row r="758" spans="1:4" ht="15.75" outlineLevel="1">
      <c r="A758" s="40" t="s">
        <v>1137</v>
      </c>
      <c r="B758" s="41" t="s">
        <v>1</v>
      </c>
      <c r="C758" s="40">
        <v>5.2</v>
      </c>
      <c r="D758" s="113"/>
    </row>
    <row r="759" spans="1:4" ht="15.75" outlineLevel="1">
      <c r="A759" s="40" t="s">
        <v>1137</v>
      </c>
      <c r="B759" s="41" t="s">
        <v>79</v>
      </c>
      <c r="C759" s="40">
        <v>5.9</v>
      </c>
      <c r="D759" s="112" t="s">
        <v>1077</v>
      </c>
    </row>
    <row r="760" spans="1:4" ht="15.75" outlineLevel="1">
      <c r="A760" s="40" t="s">
        <v>1137</v>
      </c>
      <c r="B760" s="41" t="s">
        <v>80</v>
      </c>
      <c r="C760" s="40">
        <v>5.13</v>
      </c>
      <c r="D760" s="113"/>
    </row>
    <row r="761" spans="1:4" ht="15.75" outlineLevel="1">
      <c r="A761" s="40" t="s">
        <v>1137</v>
      </c>
      <c r="B761" s="41" t="s">
        <v>81</v>
      </c>
      <c r="C761" s="40">
        <v>5.16</v>
      </c>
      <c r="D761" s="112" t="s">
        <v>1077</v>
      </c>
    </row>
    <row r="762" spans="1:4" ht="15.75" outlineLevel="1">
      <c r="A762" s="40" t="s">
        <v>1137</v>
      </c>
      <c r="B762" s="41" t="s">
        <v>82</v>
      </c>
      <c r="C762" s="40">
        <v>5.22</v>
      </c>
      <c r="D762" s="112"/>
    </row>
    <row r="763" spans="1:4" ht="15.75" outlineLevel="1">
      <c r="A763" s="40" t="s">
        <v>1137</v>
      </c>
      <c r="B763" s="41" t="s">
        <v>83</v>
      </c>
      <c r="C763" s="40">
        <v>5.42</v>
      </c>
      <c r="D763" s="113"/>
    </row>
    <row r="764" spans="1:4" ht="15.75" outlineLevel="1">
      <c r="A764" s="40" t="s">
        <v>1137</v>
      </c>
      <c r="B764" s="41" t="s">
        <v>6</v>
      </c>
      <c r="C764" s="40">
        <v>5.27</v>
      </c>
      <c r="D764" s="113"/>
    </row>
    <row r="765" spans="1:4" ht="15.75" outlineLevel="1">
      <c r="A765" s="40" t="s">
        <v>1137</v>
      </c>
      <c r="B765" s="41" t="s">
        <v>7</v>
      </c>
      <c r="C765" s="40">
        <v>5.28</v>
      </c>
      <c r="D765" s="112" t="s">
        <v>1077</v>
      </c>
    </row>
    <row r="766" spans="1:4" ht="15.75" outlineLevel="1">
      <c r="A766" s="40" t="s">
        <v>1137</v>
      </c>
      <c r="B766" s="41" t="s">
        <v>84</v>
      </c>
      <c r="C766" s="40">
        <v>5.36</v>
      </c>
      <c r="D766" s="113"/>
    </row>
    <row r="767" spans="1:4" ht="15.75" outlineLevel="1">
      <c r="A767" s="40" t="s">
        <v>1137</v>
      </c>
      <c r="B767" s="41" t="s">
        <v>9</v>
      </c>
      <c r="C767" s="40">
        <v>5.49</v>
      </c>
      <c r="D767" s="113"/>
    </row>
    <row r="768" spans="1:4" ht="15.75" outlineLevel="1">
      <c r="A768" s="40" t="s">
        <v>1137</v>
      </c>
      <c r="B768" s="41" t="s">
        <v>10</v>
      </c>
      <c r="C768" s="40">
        <v>5.51</v>
      </c>
      <c r="D768" s="113"/>
    </row>
    <row r="769" spans="1:4" ht="15.75" outlineLevel="1">
      <c r="A769" s="40" t="s">
        <v>1137</v>
      </c>
      <c r="B769" s="41" t="s">
        <v>1126</v>
      </c>
      <c r="C769" s="40">
        <v>5.52</v>
      </c>
      <c r="D769" s="113"/>
    </row>
    <row r="770" spans="1:4" ht="15.75" outlineLevel="1">
      <c r="A770" s="40" t="s">
        <v>1137</v>
      </c>
      <c r="B770" s="41" t="s">
        <v>11</v>
      </c>
      <c r="C770" s="40">
        <v>5.53</v>
      </c>
      <c r="D770" s="113"/>
    </row>
    <row r="771" spans="1:4" ht="15.75" outlineLevel="1">
      <c r="A771" s="40" t="s">
        <v>1137</v>
      </c>
      <c r="B771" s="41" t="s">
        <v>18</v>
      </c>
      <c r="C771" s="40">
        <v>5.54</v>
      </c>
      <c r="D771" s="113"/>
    </row>
    <row r="772" spans="1:4" ht="15.75" outlineLevel="1">
      <c r="A772" s="40" t="s">
        <v>1137</v>
      </c>
      <c r="B772" s="41" t="s">
        <v>14</v>
      </c>
      <c r="C772" s="42">
        <v>5.7</v>
      </c>
      <c r="D772" s="113"/>
    </row>
    <row r="773" spans="1:4" ht="15.75" outlineLevel="1">
      <c r="A773" s="40" t="s">
        <v>1137</v>
      </c>
      <c r="B773" s="41" t="s">
        <v>86</v>
      </c>
      <c r="C773" s="40">
        <v>5.71</v>
      </c>
      <c r="D773" s="113"/>
    </row>
    <row r="774" spans="1:4" ht="15.75" outlineLevel="1">
      <c r="A774" s="40" t="s">
        <v>1137</v>
      </c>
      <c r="B774" s="41" t="s">
        <v>87</v>
      </c>
      <c r="C774" s="42">
        <v>5.9</v>
      </c>
      <c r="D774" s="113"/>
    </row>
    <row r="775" spans="1:4" ht="15.75" outlineLevel="1">
      <c r="A775" s="40" t="s">
        <v>1137</v>
      </c>
      <c r="B775" s="41" t="s">
        <v>88</v>
      </c>
      <c r="C775" s="40">
        <v>5.91</v>
      </c>
      <c r="D775" s="113"/>
    </row>
    <row r="776" spans="1:4" ht="15.75" outlineLevel="1">
      <c r="A776" s="40" t="s">
        <v>1137</v>
      </c>
      <c r="B776" s="41" t="s">
        <v>89</v>
      </c>
      <c r="C776" s="40">
        <v>5.97</v>
      </c>
      <c r="D776" s="113"/>
    </row>
    <row r="777" spans="1:4" ht="15.75">
      <c r="A777" s="46" t="s">
        <v>1137</v>
      </c>
      <c r="B777" s="41"/>
      <c r="C777" s="40"/>
      <c r="D777" s="113"/>
    </row>
    <row r="778" spans="1:4" ht="15.75" outlineLevel="1">
      <c r="A778" s="40" t="s">
        <v>1064</v>
      </c>
      <c r="B778" s="41" t="s">
        <v>0</v>
      </c>
      <c r="C778" s="40">
        <v>5.0999999999999996</v>
      </c>
      <c r="D778" s="113"/>
    </row>
    <row r="779" spans="1:4" ht="15.75" outlineLevel="1">
      <c r="A779" s="40" t="s">
        <v>1064</v>
      </c>
      <c r="B779" s="41" t="s">
        <v>1</v>
      </c>
      <c r="C779" s="40">
        <v>5.2</v>
      </c>
      <c r="D779" s="113"/>
    </row>
    <row r="780" spans="1:4" ht="15.75" outlineLevel="1">
      <c r="A780" s="40" t="s">
        <v>1064</v>
      </c>
      <c r="B780" s="41" t="s">
        <v>5</v>
      </c>
      <c r="C780" s="40">
        <v>5.26</v>
      </c>
      <c r="D780" s="113"/>
    </row>
    <row r="781" spans="1:4" ht="15.75" outlineLevel="1">
      <c r="A781" s="40" t="s">
        <v>1064</v>
      </c>
      <c r="B781" s="41" t="s">
        <v>148</v>
      </c>
      <c r="C781" s="40">
        <v>5.5</v>
      </c>
      <c r="D781" s="113"/>
    </row>
    <row r="782" spans="1:4" ht="15.75" outlineLevel="1">
      <c r="A782" s="40" t="s">
        <v>1064</v>
      </c>
      <c r="B782" s="41" t="s">
        <v>149</v>
      </c>
      <c r="C782" s="40">
        <v>5.8</v>
      </c>
      <c r="D782" s="112" t="s">
        <v>1077</v>
      </c>
    </row>
    <row r="783" spans="1:4" ht="15.75" outlineLevel="1">
      <c r="A783" s="40" t="s">
        <v>1064</v>
      </c>
      <c r="B783" s="41" t="s">
        <v>150</v>
      </c>
      <c r="C783" s="40">
        <v>5.12</v>
      </c>
      <c r="D783" s="40"/>
    </row>
    <row r="784" spans="1:4" ht="15.75" outlineLevel="1">
      <c r="A784" s="40" t="s">
        <v>1064</v>
      </c>
      <c r="B784" s="41" t="s">
        <v>151</v>
      </c>
      <c r="C784" s="40">
        <v>5.15</v>
      </c>
      <c r="D784" s="40"/>
    </row>
    <row r="785" spans="1:4" ht="15.75" outlineLevel="1">
      <c r="A785" s="40" t="s">
        <v>1064</v>
      </c>
      <c r="B785" s="41" t="s">
        <v>152</v>
      </c>
      <c r="C785" s="42">
        <v>5.2</v>
      </c>
      <c r="D785" s="112"/>
    </row>
    <row r="786" spans="1:4" ht="15.75" outlineLevel="1">
      <c r="A786" s="40" t="s">
        <v>1064</v>
      </c>
      <c r="B786" s="41" t="s">
        <v>153</v>
      </c>
      <c r="C786" s="40">
        <v>5.25</v>
      </c>
      <c r="D786" s="40"/>
    </row>
    <row r="787" spans="1:4" ht="15.75" outlineLevel="1">
      <c r="A787" s="40" t="s">
        <v>1064</v>
      </c>
      <c r="B787" s="41" t="s">
        <v>11</v>
      </c>
      <c r="C787" s="40">
        <v>5.53</v>
      </c>
      <c r="D787" s="40"/>
    </row>
    <row r="788" spans="1:4" ht="15.75" outlineLevel="1">
      <c r="A788" s="40" t="s">
        <v>1064</v>
      </c>
      <c r="B788" s="41" t="s">
        <v>154</v>
      </c>
      <c r="C788" s="42">
        <v>5.4</v>
      </c>
      <c r="D788" s="40"/>
    </row>
    <row r="789" spans="1:4" ht="31.5" outlineLevel="1">
      <c r="A789" s="40" t="s">
        <v>1064</v>
      </c>
      <c r="B789" s="41" t="s">
        <v>155</v>
      </c>
      <c r="C789" s="40">
        <v>5.92</v>
      </c>
      <c r="D789" s="40"/>
    </row>
    <row r="790" spans="1:4" ht="15.75" outlineLevel="1">
      <c r="A790" s="40" t="s">
        <v>1064</v>
      </c>
      <c r="B790" s="41" t="s">
        <v>156</v>
      </c>
      <c r="C790" s="40">
        <v>5.93</v>
      </c>
      <c r="D790" s="40"/>
    </row>
    <row r="791" spans="1:4" ht="31.5" outlineLevel="1">
      <c r="A791" s="40" t="s">
        <v>1064</v>
      </c>
      <c r="B791" s="41" t="s">
        <v>157</v>
      </c>
      <c r="C791" s="40">
        <v>5.94</v>
      </c>
      <c r="D791" s="40"/>
    </row>
    <row r="792" spans="1:4" ht="15.75" outlineLevel="1">
      <c r="A792" s="40" t="s">
        <v>1064</v>
      </c>
      <c r="B792" s="41" t="s">
        <v>158</v>
      </c>
      <c r="C792" s="40">
        <v>5.95</v>
      </c>
      <c r="D792" s="40"/>
    </row>
    <row r="793" spans="1:4" ht="15.75" outlineLevel="1">
      <c r="A793" s="40" t="s">
        <v>1064</v>
      </c>
      <c r="B793" s="41" t="s">
        <v>159</v>
      </c>
      <c r="C793" s="40">
        <v>5.98</v>
      </c>
      <c r="D793" s="40"/>
    </row>
    <row r="794" spans="1:4" ht="15.75" outlineLevel="1">
      <c r="A794" s="40" t="s">
        <v>1064</v>
      </c>
      <c r="B794" s="41" t="s">
        <v>160</v>
      </c>
      <c r="C794" s="40">
        <v>5.96</v>
      </c>
      <c r="D794" s="40"/>
    </row>
    <row r="795" spans="1:4" ht="31.5">
      <c r="A795" s="46" t="s">
        <v>1064</v>
      </c>
      <c r="B795" s="41"/>
      <c r="C795" s="40"/>
      <c r="D795" s="40"/>
    </row>
  </sheetData>
  <autoFilter ref="A1:D795" xr:uid="{00000000-0009-0000-0000-000020000000}"/>
  <pageMargins left="0.7" right="0.7" top="0.75" bottom="0.75" header="0.3" footer="0.3"/>
  <pageSetup paperSize="9" orientation="portrait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8"/>
  <dimension ref="A2:B121"/>
  <sheetViews>
    <sheetView rightToLeft="1" workbookViewId="0"/>
  </sheetViews>
  <sheetFormatPr defaultRowHeight="14.25"/>
  <cols>
    <col min="1" max="1" width="63.25" bestFit="1" customWidth="1"/>
    <col min="2" max="2" width="13.75" customWidth="1"/>
  </cols>
  <sheetData>
    <row r="2" spans="1:2" ht="15">
      <c r="A2" s="26" t="s">
        <v>1152</v>
      </c>
    </row>
    <row r="3" spans="1:2">
      <c r="A3" t="s">
        <v>1153</v>
      </c>
      <c r="B3" t="s">
        <v>1154</v>
      </c>
    </row>
    <row r="4" spans="1:2">
      <c r="A4" t="s">
        <v>135</v>
      </c>
      <c r="B4" t="s">
        <v>1155</v>
      </c>
    </row>
    <row r="5" spans="1:2">
      <c r="A5" t="s">
        <v>1156</v>
      </c>
      <c r="B5" t="s">
        <v>1157</v>
      </c>
    </row>
    <row r="6" spans="1:2">
      <c r="A6" t="s">
        <v>1158</v>
      </c>
      <c r="B6" t="s">
        <v>1159</v>
      </c>
    </row>
    <row r="7" spans="1:2">
      <c r="A7" t="s">
        <v>1160</v>
      </c>
      <c r="B7" t="s">
        <v>1161</v>
      </c>
    </row>
    <row r="8" spans="1:2">
      <c r="A8" t="s">
        <v>1162</v>
      </c>
      <c r="B8" t="s">
        <v>1163</v>
      </c>
    </row>
    <row r="10" spans="1:2" ht="15">
      <c r="A10" s="26" t="s">
        <v>1164</v>
      </c>
    </row>
    <row r="11" spans="1:2">
      <c r="A11" t="s">
        <v>1165</v>
      </c>
    </row>
    <row r="12" spans="1:2">
      <c r="A12" t="s">
        <v>1166</v>
      </c>
      <c r="B12" t="s">
        <v>1167</v>
      </c>
    </row>
    <row r="14" spans="1:2">
      <c r="A14" s="39"/>
    </row>
    <row r="15" spans="1:2" ht="15">
      <c r="A15" s="26" t="s">
        <v>1168</v>
      </c>
    </row>
    <row r="16" spans="1:2">
      <c r="A16" s="37" t="s">
        <v>1169</v>
      </c>
    </row>
    <row r="17" spans="1:2">
      <c r="A17" s="37" t="s">
        <v>1170</v>
      </c>
    </row>
    <row r="18" spans="1:2">
      <c r="A18" s="37" t="s">
        <v>1171</v>
      </c>
    </row>
    <row r="19" spans="1:2">
      <c r="A19" s="37" t="s">
        <v>1172</v>
      </c>
    </row>
    <row r="21" spans="1:2" ht="15">
      <c r="A21" s="38" t="s">
        <v>1173</v>
      </c>
    </row>
    <row r="22" spans="1:2">
      <c r="A22">
        <v>2022</v>
      </c>
      <c r="B22">
        <v>22</v>
      </c>
    </row>
    <row r="23" spans="1:2">
      <c r="A23">
        <v>2023</v>
      </c>
      <c r="B23">
        <v>23</v>
      </c>
    </row>
    <row r="24" spans="1:2">
      <c r="A24">
        <v>2024</v>
      </c>
      <c r="B24">
        <v>24</v>
      </c>
    </row>
    <row r="25" spans="1:2">
      <c r="A25">
        <v>2025</v>
      </c>
      <c r="B25">
        <v>25</v>
      </c>
    </row>
    <row r="26" spans="1:2">
      <c r="A26">
        <v>2026</v>
      </c>
      <c r="B26">
        <v>26</v>
      </c>
    </row>
    <row r="27" spans="1:2">
      <c r="A27">
        <v>2027</v>
      </c>
      <c r="B27">
        <v>27</v>
      </c>
    </row>
    <row r="28" spans="1:2">
      <c r="A28">
        <v>2028</v>
      </c>
      <c r="B28">
        <v>28</v>
      </c>
    </row>
    <row r="29" spans="1:2">
      <c r="A29">
        <v>2029</v>
      </c>
      <c r="B29">
        <v>29</v>
      </c>
    </row>
    <row r="30" spans="1:2">
      <c r="A30">
        <v>2030</v>
      </c>
      <c r="B30">
        <v>30</v>
      </c>
    </row>
    <row r="31" spans="1:2">
      <c r="A31">
        <v>2031</v>
      </c>
      <c r="B31">
        <v>31</v>
      </c>
    </row>
    <row r="34" spans="1:2" ht="15">
      <c r="A34" s="26" t="s">
        <v>1174</v>
      </c>
      <c r="B34" s="26" t="s">
        <v>270</v>
      </c>
    </row>
    <row r="35" spans="1:2">
      <c r="A35" s="18" t="s">
        <v>1175</v>
      </c>
      <c r="B35" s="45">
        <v>512310509</v>
      </c>
    </row>
    <row r="36" spans="1:2">
      <c r="A36" t="s">
        <v>1176</v>
      </c>
      <c r="B36" s="45">
        <v>513910703</v>
      </c>
    </row>
    <row r="37" spans="1:2">
      <c r="A37" t="s">
        <v>1177</v>
      </c>
      <c r="B37" s="45">
        <v>512304882</v>
      </c>
    </row>
    <row r="38" spans="1:2">
      <c r="A38" t="s">
        <v>1178</v>
      </c>
      <c r="B38" s="45">
        <v>520030677</v>
      </c>
    </row>
    <row r="39" spans="1:2">
      <c r="A39" t="s">
        <v>1179</v>
      </c>
      <c r="B39" s="45">
        <v>513621110</v>
      </c>
    </row>
    <row r="40" spans="1:2">
      <c r="A40" t="s">
        <v>1180</v>
      </c>
      <c r="B40" s="18">
        <v>513173393</v>
      </c>
    </row>
    <row r="41" spans="1:2">
      <c r="A41" t="s">
        <v>1181</v>
      </c>
      <c r="B41" s="18">
        <v>511880460</v>
      </c>
    </row>
    <row r="42" spans="1:2">
      <c r="A42" t="s">
        <v>1182</v>
      </c>
      <c r="B42" s="18">
        <v>510773922</v>
      </c>
    </row>
    <row r="43" spans="1:2">
      <c r="A43" t="s">
        <v>1183</v>
      </c>
      <c r="B43">
        <v>520021916</v>
      </c>
    </row>
    <row r="44" spans="1:2">
      <c r="A44" t="s">
        <v>1184</v>
      </c>
      <c r="B44">
        <v>520044025</v>
      </c>
    </row>
    <row r="45" spans="1:2">
      <c r="A45" t="s">
        <v>1185</v>
      </c>
      <c r="B45">
        <v>570003152</v>
      </c>
    </row>
    <row r="46" spans="1:2">
      <c r="A46" t="s">
        <v>1186</v>
      </c>
      <c r="B46" s="18">
        <v>520023094</v>
      </c>
    </row>
    <row r="47" spans="1:2">
      <c r="A47" t="s">
        <v>1187</v>
      </c>
      <c r="B47" s="18">
        <v>512711409</v>
      </c>
    </row>
    <row r="48" spans="1:2">
      <c r="A48" t="s">
        <v>1188</v>
      </c>
      <c r="B48">
        <v>515859379</v>
      </c>
    </row>
    <row r="49" spans="1:2">
      <c r="A49" t="s">
        <v>1189</v>
      </c>
      <c r="B49" s="18">
        <v>520030990</v>
      </c>
    </row>
    <row r="50" spans="1:2">
      <c r="A50" t="s">
        <v>1190</v>
      </c>
      <c r="B50" s="18">
        <v>520028812</v>
      </c>
    </row>
    <row r="51" spans="1:2">
      <c r="A51" t="s">
        <v>1191</v>
      </c>
      <c r="B51" s="18">
        <v>520034968</v>
      </c>
    </row>
    <row r="52" spans="1:2">
      <c r="A52" t="s">
        <v>1192</v>
      </c>
      <c r="B52" s="18">
        <v>520031824</v>
      </c>
    </row>
    <row r="53" spans="1:2">
      <c r="A53" t="s">
        <v>1193</v>
      </c>
      <c r="B53" s="18">
        <v>520005497</v>
      </c>
    </row>
    <row r="54" spans="1:2">
      <c r="A54" t="s">
        <v>1194</v>
      </c>
      <c r="B54" s="18">
        <v>520022518</v>
      </c>
    </row>
    <row r="55" spans="1:2">
      <c r="A55" t="s">
        <v>1195</v>
      </c>
      <c r="B55" s="18">
        <v>520028556</v>
      </c>
    </row>
    <row r="56" spans="1:2">
      <c r="A56" t="s">
        <v>1196</v>
      </c>
      <c r="B56" s="18">
        <v>520032269</v>
      </c>
    </row>
    <row r="57" spans="1:2">
      <c r="A57" t="s">
        <v>1197</v>
      </c>
      <c r="B57" s="18">
        <v>520027954</v>
      </c>
    </row>
    <row r="58" spans="1:2">
      <c r="A58" t="s">
        <v>1198</v>
      </c>
      <c r="B58">
        <v>520029620</v>
      </c>
    </row>
    <row r="59" spans="1:2">
      <c r="A59" t="s">
        <v>1199</v>
      </c>
      <c r="B59" s="18">
        <v>520028861</v>
      </c>
    </row>
    <row r="60" spans="1:2">
      <c r="A60" t="s">
        <v>1200</v>
      </c>
      <c r="B60" s="18">
        <v>520030743</v>
      </c>
    </row>
    <row r="61" spans="1:2">
      <c r="A61" t="s">
        <v>1201</v>
      </c>
      <c r="B61">
        <v>520042177</v>
      </c>
    </row>
    <row r="62" spans="1:2">
      <c r="A62" t="s">
        <v>1202</v>
      </c>
      <c r="B62" s="18">
        <v>515447035</v>
      </c>
    </row>
    <row r="63" spans="1:2">
      <c r="A63" t="s">
        <v>1203</v>
      </c>
      <c r="B63" s="18">
        <v>520042607</v>
      </c>
    </row>
    <row r="64" spans="1:2">
      <c r="A64" t="s">
        <v>1204</v>
      </c>
      <c r="B64" s="18">
        <v>513026484</v>
      </c>
    </row>
    <row r="65" spans="1:2">
      <c r="A65" t="s">
        <v>1205</v>
      </c>
      <c r="B65">
        <v>520023185</v>
      </c>
    </row>
    <row r="66" spans="1:2">
      <c r="A66" t="s">
        <v>1206</v>
      </c>
      <c r="B66">
        <v>520004078</v>
      </c>
    </row>
    <row r="67" spans="1:2">
      <c r="A67" t="s">
        <v>1207</v>
      </c>
      <c r="B67" s="18">
        <v>512267592</v>
      </c>
    </row>
    <row r="68" spans="1:2">
      <c r="A68" t="s">
        <v>1208</v>
      </c>
      <c r="B68">
        <v>515764868</v>
      </c>
    </row>
    <row r="69" spans="1:2">
      <c r="A69" t="s">
        <v>1209</v>
      </c>
      <c r="B69" s="18">
        <v>513452003</v>
      </c>
    </row>
    <row r="70" spans="1:2">
      <c r="A70" t="s">
        <v>1210</v>
      </c>
      <c r="B70" s="18">
        <v>510142789</v>
      </c>
    </row>
    <row r="71" spans="1:2">
      <c r="A71" t="s">
        <v>1211</v>
      </c>
      <c r="B71" s="18">
        <v>510960586</v>
      </c>
    </row>
    <row r="72" spans="1:2">
      <c r="A72" t="s">
        <v>1212</v>
      </c>
      <c r="B72" s="18">
        <v>510930670</v>
      </c>
    </row>
    <row r="73" spans="1:2">
      <c r="A73" t="s">
        <v>1213</v>
      </c>
      <c r="B73" s="18">
        <v>510927536</v>
      </c>
    </row>
    <row r="74" spans="1:2">
      <c r="A74" t="s">
        <v>1214</v>
      </c>
      <c r="B74" s="18">
        <v>510930654</v>
      </c>
    </row>
    <row r="75" spans="1:2">
      <c r="A75" t="s">
        <v>1215</v>
      </c>
      <c r="B75" s="18">
        <v>520032566</v>
      </c>
    </row>
    <row r="76" spans="1:2">
      <c r="A76" t="s">
        <v>1216</v>
      </c>
      <c r="B76" s="18">
        <v>513611509</v>
      </c>
    </row>
    <row r="77" spans="1:2">
      <c r="A77" t="s">
        <v>1217</v>
      </c>
      <c r="B77">
        <v>510888985</v>
      </c>
    </row>
    <row r="78" spans="1:2">
      <c r="A78" t="s">
        <v>1218</v>
      </c>
      <c r="B78">
        <v>520024647</v>
      </c>
    </row>
    <row r="79" spans="1:2">
      <c r="A79" t="s">
        <v>1219</v>
      </c>
      <c r="B79" s="18">
        <v>512244146</v>
      </c>
    </row>
    <row r="80" spans="1:2">
      <c r="A80" t="s">
        <v>1220</v>
      </c>
      <c r="B80" s="18">
        <v>510694821</v>
      </c>
    </row>
    <row r="81" spans="1:2">
      <c r="A81" t="s">
        <v>1221</v>
      </c>
      <c r="B81">
        <v>515761625</v>
      </c>
    </row>
    <row r="82" spans="1:2">
      <c r="A82" t="s">
        <v>1222</v>
      </c>
      <c r="B82" s="18">
        <v>511423048</v>
      </c>
    </row>
    <row r="83" spans="1:2">
      <c r="A83" t="s">
        <v>1223</v>
      </c>
      <c r="B83" s="18">
        <v>520019688</v>
      </c>
    </row>
    <row r="84" spans="1:2">
      <c r="A84" t="s">
        <v>1224</v>
      </c>
      <c r="B84">
        <v>520004896</v>
      </c>
    </row>
    <row r="85" spans="1:2">
      <c r="A85" t="s">
        <v>1225</v>
      </c>
      <c r="B85" s="18">
        <v>512237744</v>
      </c>
    </row>
    <row r="86" spans="1:2">
      <c r="A86" t="s">
        <v>1226</v>
      </c>
      <c r="B86" s="18">
        <v>514956465</v>
      </c>
    </row>
    <row r="87" spans="1:2">
      <c r="A87" t="s">
        <v>1227</v>
      </c>
      <c r="B87" s="18">
        <v>512362914</v>
      </c>
    </row>
    <row r="88" spans="1:2">
      <c r="A88" t="s">
        <v>1228</v>
      </c>
      <c r="B88" s="18">
        <v>520042615</v>
      </c>
    </row>
    <row r="89" spans="1:2">
      <c r="A89" t="s">
        <v>1229</v>
      </c>
      <c r="B89" s="18">
        <v>512065202</v>
      </c>
    </row>
    <row r="90" spans="1:2">
      <c r="A90" t="s">
        <v>1230</v>
      </c>
      <c r="B90">
        <v>520042540</v>
      </c>
    </row>
    <row r="91" spans="1:2">
      <c r="A91" t="s">
        <v>1231</v>
      </c>
      <c r="B91" s="18">
        <v>520027715</v>
      </c>
    </row>
    <row r="92" spans="1:2">
      <c r="A92" t="s">
        <v>1232</v>
      </c>
      <c r="B92" s="18">
        <v>512245812</v>
      </c>
    </row>
    <row r="93" spans="1:2">
      <c r="A93" t="s">
        <v>1233</v>
      </c>
      <c r="B93" s="18">
        <v>520022351</v>
      </c>
    </row>
    <row r="94" spans="1:2">
      <c r="A94" t="s">
        <v>1234</v>
      </c>
      <c r="B94" s="18">
        <v>514767490</v>
      </c>
    </row>
    <row r="95" spans="1:2">
      <c r="A95" t="s">
        <v>1235</v>
      </c>
      <c r="B95" s="18">
        <v>520024985</v>
      </c>
    </row>
    <row r="96" spans="1:2">
      <c r="A96" t="s">
        <v>1236</v>
      </c>
      <c r="B96" s="18">
        <v>520042573</v>
      </c>
    </row>
    <row r="97" spans="1:2">
      <c r="A97" t="s">
        <v>1237</v>
      </c>
      <c r="B97" s="18">
        <v>570009449</v>
      </c>
    </row>
    <row r="98" spans="1:2">
      <c r="A98" t="s">
        <v>1238</v>
      </c>
      <c r="B98" s="18">
        <v>520031659</v>
      </c>
    </row>
    <row r="99" spans="1:2">
      <c r="A99" t="s">
        <v>1239</v>
      </c>
      <c r="B99" s="18">
        <v>520042581</v>
      </c>
    </row>
    <row r="100" spans="1:2">
      <c r="A100" t="s">
        <v>1240</v>
      </c>
      <c r="B100">
        <v>520031030</v>
      </c>
    </row>
    <row r="101" spans="1:2">
      <c r="A101" t="s">
        <v>1241</v>
      </c>
      <c r="B101" s="18">
        <v>520030941</v>
      </c>
    </row>
    <row r="102" spans="1:2">
      <c r="A102" t="s">
        <v>1242</v>
      </c>
      <c r="B102" s="18">
        <v>512008335</v>
      </c>
    </row>
    <row r="103" spans="1:2">
      <c r="A103" t="s">
        <v>1243</v>
      </c>
      <c r="B103" s="18">
        <v>520022963</v>
      </c>
    </row>
    <row r="104" spans="1:2">
      <c r="A104" t="s">
        <v>1244</v>
      </c>
      <c r="B104" s="18">
        <v>570011767</v>
      </c>
    </row>
    <row r="105" spans="1:2">
      <c r="A105" t="s">
        <v>1245</v>
      </c>
      <c r="B105" s="18">
        <v>570014928</v>
      </c>
    </row>
    <row r="106" spans="1:2">
      <c r="A106" t="s">
        <v>1246</v>
      </c>
      <c r="B106" s="18">
        <v>570005959</v>
      </c>
    </row>
    <row r="107" spans="1:2">
      <c r="A107" t="s">
        <v>1247</v>
      </c>
      <c r="B107" s="18">
        <v>510800402</v>
      </c>
    </row>
    <row r="108" spans="1:2">
      <c r="A108" t="s">
        <v>1248</v>
      </c>
      <c r="B108" s="18">
        <v>570007476</v>
      </c>
    </row>
    <row r="109" spans="1:2">
      <c r="A109" t="s">
        <v>1249</v>
      </c>
      <c r="B109" s="18">
        <v>570005850</v>
      </c>
    </row>
    <row r="110" spans="1:2">
      <c r="A110" t="s">
        <v>1250</v>
      </c>
      <c r="B110" s="18">
        <v>520020504</v>
      </c>
    </row>
    <row r="111" spans="1:2">
      <c r="A111" t="s">
        <v>1251</v>
      </c>
      <c r="B111" s="18">
        <v>520020447</v>
      </c>
    </row>
    <row r="112" spans="1:2">
      <c r="A112" t="s">
        <v>1252</v>
      </c>
      <c r="B112" s="18">
        <v>511033060</v>
      </c>
    </row>
    <row r="113" spans="1:2">
      <c r="A113" t="s">
        <v>1253</v>
      </c>
      <c r="B113">
        <v>520027848</v>
      </c>
    </row>
    <row r="114" spans="1:2">
      <c r="A114" t="s">
        <v>1254</v>
      </c>
      <c r="B114" s="18">
        <v>570009852</v>
      </c>
    </row>
    <row r="115" spans="1:2">
      <c r="A115" t="s">
        <v>1255</v>
      </c>
      <c r="B115" s="18">
        <v>520027251</v>
      </c>
    </row>
    <row r="116" spans="1:2">
      <c r="A116" t="s">
        <v>1256</v>
      </c>
      <c r="B116" s="18">
        <v>520028390</v>
      </c>
    </row>
    <row r="117" spans="1:2">
      <c r="A117" t="s">
        <v>1257</v>
      </c>
      <c r="B117" s="18">
        <v>510806870</v>
      </c>
    </row>
    <row r="118" spans="1:2">
      <c r="A118" t="s">
        <v>1258</v>
      </c>
      <c r="B118">
        <v>513879189</v>
      </c>
    </row>
    <row r="119" spans="1:2">
      <c r="A119" t="s">
        <v>1259</v>
      </c>
      <c r="B119">
        <v>510015951</v>
      </c>
    </row>
    <row r="120" spans="1:2">
      <c r="A120" t="s">
        <v>1260</v>
      </c>
      <c r="B120" s="18">
        <v>520030693</v>
      </c>
    </row>
    <row r="121" spans="1:2">
      <c r="A121" t="s">
        <v>1261</v>
      </c>
      <c r="B121" s="18">
        <v>570002618</v>
      </c>
    </row>
  </sheetData>
  <sortState ref="A34:B124">
    <sortCondition ref="A34:A124"/>
  </sortState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1:Z26"/>
  <sheetViews>
    <sheetView rightToLeft="1" zoomScale="70" zoomScaleNormal="70" workbookViewId="0">
      <selection activeCell="A2" sqref="A2"/>
    </sheetView>
  </sheetViews>
  <sheetFormatPr defaultColWidth="9" defaultRowHeight="14.25"/>
  <cols>
    <col min="1" max="14" width="11.625" style="4" customWidth="1"/>
    <col min="15" max="15" width="11.625" style="148" customWidth="1"/>
    <col min="16" max="30" width="11.625" style="4" customWidth="1"/>
    <col min="31" max="31" width="9" style="4" customWidth="1"/>
    <col min="32" max="16384" width="9" style="4"/>
  </cols>
  <sheetData>
    <row r="1" spans="1:26" ht="66.75" customHeight="1">
      <c r="A1" s="22" t="s">
        <v>0</v>
      </c>
      <c r="B1" s="22" t="s">
        <v>1</v>
      </c>
      <c r="C1" s="22" t="s">
        <v>2</v>
      </c>
      <c r="D1" s="22" t="s">
        <v>3</v>
      </c>
      <c r="E1" s="22" t="s">
        <v>4</v>
      </c>
      <c r="F1" s="22" t="s">
        <v>5</v>
      </c>
      <c r="G1" s="22" t="s">
        <v>6</v>
      </c>
      <c r="H1" s="22" t="s">
        <v>7</v>
      </c>
      <c r="I1" s="22" t="s">
        <v>8</v>
      </c>
      <c r="J1" s="22" t="s">
        <v>9</v>
      </c>
      <c r="K1" s="22" t="s">
        <v>10</v>
      </c>
      <c r="L1" s="22" t="s">
        <v>11</v>
      </c>
      <c r="M1" s="22" t="s">
        <v>12</v>
      </c>
      <c r="N1" s="22" t="s">
        <v>13</v>
      </c>
      <c r="O1" s="161" t="s">
        <v>14</v>
      </c>
      <c r="P1" s="164" t="s">
        <v>15</v>
      </c>
      <c r="Q1" s="22" t="s">
        <v>16</v>
      </c>
      <c r="R1" s="22" t="s">
        <v>17</v>
      </c>
      <c r="S1" s="22" t="s">
        <v>18</v>
      </c>
      <c r="T1" s="22" t="s">
        <v>19</v>
      </c>
      <c r="U1" s="22" t="s">
        <v>20</v>
      </c>
      <c r="V1" s="22" t="s">
        <v>21</v>
      </c>
      <c r="W1" s="22" t="s">
        <v>22</v>
      </c>
      <c r="X1" s="164" t="s">
        <v>23</v>
      </c>
      <c r="Y1" s="164" t="s">
        <v>24</v>
      </c>
      <c r="Z1" s="164" t="s">
        <v>25</v>
      </c>
    </row>
    <row r="2" spans="1:26">
      <c r="A2" s="21" t="s">
        <v>26</v>
      </c>
      <c r="B2" s="21">
        <v>378</v>
      </c>
      <c r="C2" s="21" t="s">
        <v>27</v>
      </c>
      <c r="D2" s="21" t="s">
        <v>28</v>
      </c>
      <c r="E2" s="21" t="s">
        <v>29</v>
      </c>
      <c r="F2" s="21" t="s">
        <v>30</v>
      </c>
      <c r="G2" s="21" t="s">
        <v>31</v>
      </c>
      <c r="H2" s="21" t="s">
        <v>31</v>
      </c>
      <c r="I2" s="21" t="s">
        <v>32</v>
      </c>
      <c r="J2" s="21" t="s">
        <v>33</v>
      </c>
      <c r="K2" s="21" t="s">
        <v>34</v>
      </c>
      <c r="L2" s="4" t="s">
        <v>35</v>
      </c>
      <c r="M2" s="153">
        <v>0.59699999999999998</v>
      </c>
      <c r="N2" s="4" t="s">
        <v>36</v>
      </c>
      <c r="O2" s="163">
        <v>0</v>
      </c>
      <c r="P2" s="167">
        <v>4.3479999999999998E-2</v>
      </c>
      <c r="R2" s="153">
        <v>12000000</v>
      </c>
      <c r="S2" s="153">
        <v>1</v>
      </c>
      <c r="T2" s="153">
        <v>97.48</v>
      </c>
      <c r="U2" s="153">
        <v>11697.6</v>
      </c>
      <c r="W2" s="21" t="s">
        <v>37</v>
      </c>
      <c r="X2" s="167">
        <v>1E-3</v>
      </c>
      <c r="Y2" s="167">
        <v>8.7435273970959404E-2</v>
      </c>
      <c r="Z2" s="167">
        <v>1.8244552876698399E-2</v>
      </c>
    </row>
    <row r="3" spans="1:26">
      <c r="A3" s="21" t="s">
        <v>26</v>
      </c>
      <c r="B3" s="21">
        <v>378</v>
      </c>
      <c r="C3" s="21" t="s">
        <v>27</v>
      </c>
      <c r="D3" s="21" t="s">
        <v>38</v>
      </c>
      <c r="E3" s="21" t="s">
        <v>39</v>
      </c>
      <c r="F3" s="21" t="s">
        <v>30</v>
      </c>
      <c r="G3" s="21" t="s">
        <v>31</v>
      </c>
      <c r="H3" s="21" t="s">
        <v>31</v>
      </c>
      <c r="I3" s="21" t="s">
        <v>32</v>
      </c>
      <c r="J3" s="21" t="s">
        <v>33</v>
      </c>
      <c r="K3" s="21" t="s">
        <v>34</v>
      </c>
      <c r="L3" s="4" t="s">
        <v>35</v>
      </c>
      <c r="M3" s="153">
        <v>0.17499999999999999</v>
      </c>
      <c r="N3" s="4" t="s">
        <v>40</v>
      </c>
      <c r="O3" s="163">
        <v>0</v>
      </c>
      <c r="P3" s="167">
        <v>4.3270000000000003E-2</v>
      </c>
      <c r="R3" s="153">
        <v>4850000</v>
      </c>
      <c r="S3" s="153">
        <v>1</v>
      </c>
      <c r="T3" s="153">
        <v>99.26</v>
      </c>
      <c r="U3" s="153">
        <v>4814.1099999999997</v>
      </c>
      <c r="W3" s="21" t="s">
        <v>37</v>
      </c>
      <c r="X3" s="167">
        <v>1.1E-4</v>
      </c>
      <c r="Y3" s="167">
        <v>3.5983708348407799E-2</v>
      </c>
      <c r="Z3" s="167">
        <v>7.5084875914069897E-3</v>
      </c>
    </row>
    <row r="4" spans="1:26">
      <c r="A4" s="21" t="s">
        <v>26</v>
      </c>
      <c r="B4" s="21">
        <v>378</v>
      </c>
      <c r="C4" s="21" t="s">
        <v>41</v>
      </c>
      <c r="D4" s="21" t="s">
        <v>42</v>
      </c>
      <c r="E4" s="21" t="s">
        <v>43</v>
      </c>
      <c r="F4" s="21" t="s">
        <v>44</v>
      </c>
      <c r="G4" s="21" t="s">
        <v>31</v>
      </c>
      <c r="H4" s="21" t="s">
        <v>31</v>
      </c>
      <c r="I4" s="21" t="s">
        <v>32</v>
      </c>
      <c r="J4" s="21" t="s">
        <v>33</v>
      </c>
      <c r="K4" s="21" t="s">
        <v>34</v>
      </c>
      <c r="L4" s="4" t="s">
        <v>35</v>
      </c>
      <c r="M4" s="153">
        <v>2.89</v>
      </c>
      <c r="N4" s="4" t="s">
        <v>45</v>
      </c>
      <c r="O4" s="163">
        <v>7.4999999999999997E-3</v>
      </c>
      <c r="P4" s="167">
        <v>1.7010000000000001E-2</v>
      </c>
      <c r="R4" s="153">
        <v>6000000</v>
      </c>
      <c r="S4" s="153">
        <v>1</v>
      </c>
      <c r="T4" s="153">
        <v>111.66</v>
      </c>
      <c r="U4" s="153">
        <v>6699.6</v>
      </c>
      <c r="W4" s="21" t="s">
        <v>37</v>
      </c>
      <c r="X4" s="167">
        <v>2.6899999999999998E-4</v>
      </c>
      <c r="Y4" s="167">
        <v>5.0077055250294003E-2</v>
      </c>
      <c r="Z4" s="167">
        <v>1.04492550995699E-2</v>
      </c>
    </row>
    <row r="5" spans="1:26">
      <c r="A5" s="21" t="s">
        <v>26</v>
      </c>
      <c r="B5" s="21">
        <v>378</v>
      </c>
      <c r="C5" s="21" t="s">
        <v>41</v>
      </c>
      <c r="D5" s="21" t="s">
        <v>46</v>
      </c>
      <c r="E5" s="21" t="s">
        <v>47</v>
      </c>
      <c r="F5" s="21" t="s">
        <v>44</v>
      </c>
      <c r="G5" s="21" t="s">
        <v>31</v>
      </c>
      <c r="H5" s="21" t="s">
        <v>31</v>
      </c>
      <c r="I5" s="21" t="s">
        <v>32</v>
      </c>
      <c r="J5" s="21" t="s">
        <v>33</v>
      </c>
      <c r="K5" s="21" t="s">
        <v>34</v>
      </c>
      <c r="L5" s="4" t="s">
        <v>35</v>
      </c>
      <c r="M5" s="153">
        <v>7.3849999999999998</v>
      </c>
      <c r="N5" s="4" t="s">
        <v>48</v>
      </c>
      <c r="O5" s="163">
        <v>1E-3</v>
      </c>
      <c r="P5" s="167">
        <v>2.213E-2</v>
      </c>
      <c r="R5" s="153">
        <v>3500000</v>
      </c>
      <c r="S5" s="153">
        <v>1</v>
      </c>
      <c r="T5" s="153">
        <v>97.65</v>
      </c>
      <c r="U5" s="153">
        <v>3417.75</v>
      </c>
      <c r="W5" s="21" t="s">
        <v>37</v>
      </c>
      <c r="X5" s="167">
        <v>1.1400000000000001E-4</v>
      </c>
      <c r="Y5" s="167">
        <v>2.5546428978102002E-2</v>
      </c>
      <c r="Z5" s="167">
        <v>5.3306080387717E-3</v>
      </c>
    </row>
    <row r="6" spans="1:26">
      <c r="A6" s="21" t="s">
        <v>26</v>
      </c>
      <c r="B6" s="21">
        <v>378</v>
      </c>
      <c r="C6" s="21" t="s">
        <v>49</v>
      </c>
      <c r="D6" s="21" t="s">
        <v>50</v>
      </c>
      <c r="E6" s="21" t="s">
        <v>51</v>
      </c>
      <c r="F6" s="21" t="s">
        <v>52</v>
      </c>
      <c r="G6" s="21" t="s">
        <v>31</v>
      </c>
      <c r="H6" s="21" t="s">
        <v>31</v>
      </c>
      <c r="I6" s="21" t="s">
        <v>32</v>
      </c>
      <c r="J6" s="21" t="s">
        <v>33</v>
      </c>
      <c r="K6" s="21" t="s">
        <v>34</v>
      </c>
      <c r="L6" s="4" t="s">
        <v>35</v>
      </c>
      <c r="M6" s="153">
        <v>4.306</v>
      </c>
      <c r="N6" s="4" t="s">
        <v>53</v>
      </c>
      <c r="O6" s="163">
        <v>3.7499999999999999E-2</v>
      </c>
      <c r="P6" s="167">
        <v>4.6649999999999997E-2</v>
      </c>
      <c r="R6" s="153">
        <v>10150000</v>
      </c>
      <c r="S6" s="153">
        <v>1</v>
      </c>
      <c r="T6" s="153">
        <v>97.49</v>
      </c>
      <c r="U6" s="153">
        <v>9895.2350000000006</v>
      </c>
      <c r="W6" s="21" t="s">
        <v>37</v>
      </c>
      <c r="X6" s="167">
        <v>3.9399999999999998E-4</v>
      </c>
      <c r="Y6" s="167">
        <v>7.3963255986871299E-2</v>
      </c>
      <c r="Z6" s="167">
        <v>1.5433434053554299E-2</v>
      </c>
    </row>
    <row r="7" spans="1:26">
      <c r="A7" s="21" t="s">
        <v>26</v>
      </c>
      <c r="B7" s="21">
        <v>378</v>
      </c>
      <c r="C7" s="21" t="s">
        <v>41</v>
      </c>
      <c r="D7" s="21" t="s">
        <v>54</v>
      </c>
      <c r="E7" s="21" t="s">
        <v>55</v>
      </c>
      <c r="F7" s="21" t="s">
        <v>44</v>
      </c>
      <c r="G7" s="21" t="s">
        <v>31</v>
      </c>
      <c r="H7" s="21" t="s">
        <v>31</v>
      </c>
      <c r="I7" s="21" t="s">
        <v>32</v>
      </c>
      <c r="J7" s="21" t="s">
        <v>33</v>
      </c>
      <c r="K7" s="21" t="s">
        <v>34</v>
      </c>
      <c r="L7" s="4" t="s">
        <v>35</v>
      </c>
      <c r="M7" s="153">
        <v>4.8630000000000004</v>
      </c>
      <c r="N7" s="4" t="s">
        <v>56</v>
      </c>
      <c r="O7" s="163">
        <v>5.0000000000000001E-3</v>
      </c>
      <c r="P7" s="167">
        <v>1.9820000000000001E-2</v>
      </c>
      <c r="R7" s="153">
        <v>22630000</v>
      </c>
      <c r="S7" s="153">
        <v>1</v>
      </c>
      <c r="T7" s="153">
        <v>105.85</v>
      </c>
      <c r="U7" s="153">
        <v>23953.855</v>
      </c>
      <c r="W7" s="21" t="s">
        <v>37</v>
      </c>
      <c r="X7" s="167">
        <v>9.3999999999999997E-4</v>
      </c>
      <c r="Y7" s="167">
        <v>0.17904628937437</v>
      </c>
      <c r="Z7" s="167">
        <v>3.73604306993114E-2</v>
      </c>
    </row>
    <row r="8" spans="1:26">
      <c r="A8" s="21" t="s">
        <v>26</v>
      </c>
      <c r="B8" s="21">
        <v>378</v>
      </c>
      <c r="C8" s="21" t="s">
        <v>41</v>
      </c>
      <c r="D8" s="21" t="s">
        <v>57</v>
      </c>
      <c r="E8" s="21" t="s">
        <v>58</v>
      </c>
      <c r="F8" s="21" t="s">
        <v>44</v>
      </c>
      <c r="G8" s="21" t="s">
        <v>31</v>
      </c>
      <c r="H8" s="21" t="s">
        <v>31</v>
      </c>
      <c r="I8" s="21" t="s">
        <v>32</v>
      </c>
      <c r="J8" s="21" t="s">
        <v>33</v>
      </c>
      <c r="K8" s="21" t="s">
        <v>34</v>
      </c>
      <c r="L8" s="4" t="s">
        <v>35</v>
      </c>
      <c r="M8" s="153">
        <v>2.0760000000000001</v>
      </c>
      <c r="N8" s="4" t="s">
        <v>59</v>
      </c>
      <c r="O8" s="163">
        <v>1E-3</v>
      </c>
      <c r="P8" s="167">
        <v>1.618E-2</v>
      </c>
      <c r="R8" s="153">
        <v>6420000</v>
      </c>
      <c r="S8" s="153">
        <v>1</v>
      </c>
      <c r="T8" s="153">
        <v>110.2</v>
      </c>
      <c r="U8" s="153">
        <v>7074.84</v>
      </c>
      <c r="W8" s="21" t="s">
        <v>37</v>
      </c>
      <c r="X8" s="167">
        <v>3.1799999999999998E-4</v>
      </c>
      <c r="Y8" s="167">
        <v>5.2881836761446997E-2</v>
      </c>
      <c r="Z8" s="167">
        <v>1.1034510709391701E-2</v>
      </c>
    </row>
    <row r="9" spans="1:26">
      <c r="A9" s="21" t="s">
        <v>26</v>
      </c>
      <c r="B9" s="21">
        <v>378</v>
      </c>
      <c r="C9" s="21" t="s">
        <v>41</v>
      </c>
      <c r="D9" s="21" t="s">
        <v>60</v>
      </c>
      <c r="E9" s="21" t="s">
        <v>61</v>
      </c>
      <c r="F9" s="21" t="s">
        <v>44</v>
      </c>
      <c r="G9" s="21" t="s">
        <v>31</v>
      </c>
      <c r="H9" s="21" t="s">
        <v>31</v>
      </c>
      <c r="I9" s="21" t="s">
        <v>32</v>
      </c>
      <c r="J9" s="21" t="s">
        <v>33</v>
      </c>
      <c r="K9" s="21" t="s">
        <v>34</v>
      </c>
      <c r="L9" s="4" t="s">
        <v>35</v>
      </c>
      <c r="M9" s="153">
        <v>4.2240000000000002</v>
      </c>
      <c r="N9" s="4" t="s">
        <v>62</v>
      </c>
      <c r="O9" s="163">
        <v>1.0999999999999999E-2</v>
      </c>
      <c r="P9" s="167">
        <v>1.9290000000000002E-2</v>
      </c>
      <c r="R9" s="153">
        <v>33340000</v>
      </c>
      <c r="S9" s="153">
        <v>1</v>
      </c>
      <c r="T9" s="153">
        <v>99.98</v>
      </c>
      <c r="U9" s="153">
        <v>33333.332000000002</v>
      </c>
      <c r="W9" s="21" t="s">
        <v>37</v>
      </c>
      <c r="X9" s="167">
        <v>2.1210000000000001E-3</v>
      </c>
      <c r="Y9" s="167">
        <v>0.24915444328622499</v>
      </c>
      <c r="Z9" s="167">
        <v>5.1989445546996103E-2</v>
      </c>
    </row>
    <row r="10" spans="1:26">
      <c r="A10" s="21" t="s">
        <v>26</v>
      </c>
      <c r="B10" s="21">
        <v>378</v>
      </c>
      <c r="C10" s="21" t="s">
        <v>49</v>
      </c>
      <c r="D10" s="21" t="s">
        <v>63</v>
      </c>
      <c r="E10" s="21" t="s">
        <v>64</v>
      </c>
      <c r="F10" s="21" t="s">
        <v>52</v>
      </c>
      <c r="G10" s="21" t="s">
        <v>31</v>
      </c>
      <c r="H10" s="21" t="s">
        <v>31</v>
      </c>
      <c r="I10" s="21" t="s">
        <v>32</v>
      </c>
      <c r="J10" s="21" t="s">
        <v>33</v>
      </c>
      <c r="K10" s="21" t="s">
        <v>34</v>
      </c>
      <c r="L10" s="4" t="s">
        <v>35</v>
      </c>
      <c r="M10" s="153">
        <v>5.5810000000000004</v>
      </c>
      <c r="N10" s="4" t="s">
        <v>65</v>
      </c>
      <c r="O10" s="163">
        <v>0.01</v>
      </c>
      <c r="P10" s="167">
        <v>4.777E-2</v>
      </c>
      <c r="R10" s="153">
        <v>36000000</v>
      </c>
      <c r="S10" s="153">
        <v>1</v>
      </c>
      <c r="T10" s="153">
        <v>81.73</v>
      </c>
      <c r="U10" s="153">
        <v>29422.799999999999</v>
      </c>
      <c r="W10" s="21" t="s">
        <v>37</v>
      </c>
      <c r="X10" s="167">
        <v>9.5299999999999996E-4</v>
      </c>
      <c r="Y10" s="167">
        <v>0.21992464941464401</v>
      </c>
      <c r="Z10" s="167">
        <v>4.5890253588814899E-2</v>
      </c>
    </row>
    <row r="11" spans="1:26">
      <c r="A11" s="21" t="s">
        <v>26</v>
      </c>
      <c r="B11" s="21">
        <v>378</v>
      </c>
      <c r="C11" s="21" t="s">
        <v>49</v>
      </c>
      <c r="D11" s="21" t="s">
        <v>66</v>
      </c>
      <c r="E11" s="21" t="s">
        <v>67</v>
      </c>
      <c r="F11" s="21" t="s">
        <v>52</v>
      </c>
      <c r="G11" s="21" t="s">
        <v>31</v>
      </c>
      <c r="H11" s="21" t="s">
        <v>31</v>
      </c>
      <c r="I11" s="21" t="s">
        <v>32</v>
      </c>
      <c r="J11" s="21" t="s">
        <v>33</v>
      </c>
      <c r="K11" s="21" t="s">
        <v>34</v>
      </c>
      <c r="L11" s="4" t="s">
        <v>35</v>
      </c>
      <c r="M11" s="153">
        <v>7.4189999999999996</v>
      </c>
      <c r="N11" s="4" t="s">
        <v>68</v>
      </c>
      <c r="O11" s="163">
        <v>1.2999999999999999E-2</v>
      </c>
      <c r="P11" s="167">
        <v>4.9180000000000001E-2</v>
      </c>
      <c r="R11" s="153">
        <v>4500000</v>
      </c>
      <c r="S11" s="153">
        <v>1</v>
      </c>
      <c r="T11" s="153">
        <v>77.260000000000005</v>
      </c>
      <c r="U11" s="153">
        <v>3476.7</v>
      </c>
      <c r="W11" s="21" t="s">
        <v>37</v>
      </c>
      <c r="X11" s="167">
        <v>1.4999999999999999E-4</v>
      </c>
      <c r="Y11" s="167">
        <v>2.5987058628678901E-2</v>
      </c>
      <c r="Z11" s="167">
        <v>5.4225513768993002E-3</v>
      </c>
    </row>
    <row r="12" spans="1:26">
      <c r="A12" s="21" t="s">
        <v>26</v>
      </c>
      <c r="B12" s="21">
        <v>1433</v>
      </c>
      <c r="C12" s="21" t="s">
        <v>27</v>
      </c>
      <c r="D12" s="21" t="s">
        <v>69</v>
      </c>
      <c r="E12" s="21" t="s">
        <v>70</v>
      </c>
      <c r="F12" s="21" t="s">
        <v>30</v>
      </c>
      <c r="G12" s="21" t="s">
        <v>31</v>
      </c>
      <c r="H12" s="21" t="s">
        <v>31</v>
      </c>
      <c r="I12" s="21" t="s">
        <v>71</v>
      </c>
      <c r="J12" s="21" t="s">
        <v>33</v>
      </c>
      <c r="K12" s="21" t="s">
        <v>34</v>
      </c>
      <c r="L12" s="4" t="s">
        <v>35</v>
      </c>
      <c r="M12" s="153">
        <v>0.67400000000000004</v>
      </c>
      <c r="N12" s="4" t="s">
        <v>72</v>
      </c>
      <c r="O12" s="163">
        <v>0</v>
      </c>
      <c r="P12" s="167">
        <v>4.3360000000000003E-2</v>
      </c>
      <c r="R12" s="153">
        <v>130000</v>
      </c>
      <c r="S12" s="153">
        <v>1</v>
      </c>
      <c r="T12" s="153">
        <v>97.17</v>
      </c>
      <c r="U12" s="153">
        <v>126.321</v>
      </c>
      <c r="W12" s="21" t="s">
        <v>37</v>
      </c>
      <c r="X12" s="167">
        <v>1.1E-5</v>
      </c>
      <c r="Y12" s="167">
        <v>3.0660743932275001E-2</v>
      </c>
      <c r="Z12" s="167">
        <v>1.4759946217348101E-2</v>
      </c>
    </row>
    <row r="13" spans="1:26">
      <c r="A13" s="21" t="s">
        <v>26</v>
      </c>
      <c r="B13" s="21">
        <v>1433</v>
      </c>
      <c r="C13" s="21" t="s">
        <v>27</v>
      </c>
      <c r="D13" s="21" t="s">
        <v>28</v>
      </c>
      <c r="E13" s="21" t="s">
        <v>29</v>
      </c>
      <c r="F13" s="21" t="s">
        <v>30</v>
      </c>
      <c r="G13" s="21" t="s">
        <v>31</v>
      </c>
      <c r="H13" s="21" t="s">
        <v>31</v>
      </c>
      <c r="I13" s="21" t="s">
        <v>32</v>
      </c>
      <c r="J13" s="21" t="s">
        <v>33</v>
      </c>
      <c r="K13" s="21" t="s">
        <v>34</v>
      </c>
      <c r="L13" s="4" t="s">
        <v>35</v>
      </c>
      <c r="M13" s="153">
        <v>0.59699999999999998</v>
      </c>
      <c r="N13" s="4" t="s">
        <v>36</v>
      </c>
      <c r="O13" s="163">
        <v>0</v>
      </c>
      <c r="P13" s="167">
        <v>4.3479999999999998E-2</v>
      </c>
      <c r="R13" s="153">
        <v>350000</v>
      </c>
      <c r="S13" s="153">
        <v>1</v>
      </c>
      <c r="T13" s="153">
        <v>97.48</v>
      </c>
      <c r="U13" s="153">
        <v>341.18</v>
      </c>
      <c r="W13" s="21" t="s">
        <v>37</v>
      </c>
      <c r="X13" s="167">
        <v>2.9E-5</v>
      </c>
      <c r="Y13" s="167">
        <v>8.2811508892532498E-2</v>
      </c>
      <c r="Z13" s="167">
        <v>3.98650932975105E-2</v>
      </c>
    </row>
    <row r="14" spans="1:26">
      <c r="A14" s="21" t="s">
        <v>26</v>
      </c>
      <c r="B14" s="21">
        <v>1433</v>
      </c>
      <c r="C14" s="21" t="s">
        <v>41</v>
      </c>
      <c r="D14" s="21" t="s">
        <v>42</v>
      </c>
      <c r="E14" s="21" t="s">
        <v>43</v>
      </c>
      <c r="F14" s="21" t="s">
        <v>44</v>
      </c>
      <c r="G14" s="21" t="s">
        <v>31</v>
      </c>
      <c r="H14" s="21" t="s">
        <v>31</v>
      </c>
      <c r="I14" s="21" t="s">
        <v>32</v>
      </c>
      <c r="J14" s="21" t="s">
        <v>33</v>
      </c>
      <c r="K14" s="21" t="s">
        <v>34</v>
      </c>
      <c r="L14" s="4" t="s">
        <v>35</v>
      </c>
      <c r="M14" s="153">
        <v>2.89</v>
      </c>
      <c r="N14" s="4" t="s">
        <v>45</v>
      </c>
      <c r="O14" s="163">
        <v>7.4999999999999997E-3</v>
      </c>
      <c r="P14" s="167">
        <v>1.7010000000000001E-2</v>
      </c>
      <c r="R14" s="153">
        <v>330000</v>
      </c>
      <c r="S14" s="153">
        <v>1</v>
      </c>
      <c r="T14" s="153">
        <v>111.66</v>
      </c>
      <c r="U14" s="153">
        <v>368.47800000000001</v>
      </c>
      <c r="W14" s="21" t="s">
        <v>37</v>
      </c>
      <c r="X14" s="167">
        <v>1.5E-5</v>
      </c>
      <c r="Y14" s="167">
        <v>8.9437303399093102E-2</v>
      </c>
      <c r="Z14" s="167">
        <v>4.3054721402427103E-2</v>
      </c>
    </row>
    <row r="15" spans="1:26">
      <c r="A15" s="21" t="s">
        <v>26</v>
      </c>
      <c r="B15" s="21">
        <v>1433</v>
      </c>
      <c r="C15" s="21" t="s">
        <v>41</v>
      </c>
      <c r="D15" s="21" t="s">
        <v>73</v>
      </c>
      <c r="E15" s="21" t="s">
        <v>74</v>
      </c>
      <c r="F15" s="21" t="s">
        <v>44</v>
      </c>
      <c r="G15" s="21" t="s">
        <v>31</v>
      </c>
      <c r="H15" s="21" t="s">
        <v>31</v>
      </c>
      <c r="I15" s="21" t="s">
        <v>32</v>
      </c>
      <c r="J15" s="21" t="s">
        <v>33</v>
      </c>
      <c r="K15" s="21" t="s">
        <v>34</v>
      </c>
      <c r="L15" s="4" t="s">
        <v>35</v>
      </c>
      <c r="M15" s="153">
        <v>1.3240000000000001</v>
      </c>
      <c r="N15" s="4" t="s">
        <v>75</v>
      </c>
      <c r="O15" s="163">
        <v>7.4999999999999997E-3</v>
      </c>
      <c r="P15" s="167">
        <v>1.508E-2</v>
      </c>
      <c r="R15" s="153">
        <v>150650</v>
      </c>
      <c r="S15" s="153">
        <v>1</v>
      </c>
      <c r="T15" s="153">
        <v>113.49</v>
      </c>
      <c r="U15" s="153">
        <v>170.97300000000001</v>
      </c>
      <c r="W15" s="21" t="s">
        <v>37</v>
      </c>
      <c r="X15" s="167">
        <v>6.9999999999999999E-6</v>
      </c>
      <c r="Y15" s="167">
        <v>4.1498640085168098E-2</v>
      </c>
      <c r="Z15" s="167">
        <v>1.9977261383583099E-2</v>
      </c>
    </row>
    <row r="16" spans="1:26">
      <c r="A16" s="21" t="s">
        <v>26</v>
      </c>
      <c r="B16" s="21">
        <v>1433</v>
      </c>
      <c r="C16" s="21" t="s">
        <v>41</v>
      </c>
      <c r="D16" s="21" t="s">
        <v>46</v>
      </c>
      <c r="E16" s="21" t="s">
        <v>47</v>
      </c>
      <c r="F16" s="21" t="s">
        <v>44</v>
      </c>
      <c r="G16" s="21" t="s">
        <v>31</v>
      </c>
      <c r="H16" s="21" t="s">
        <v>31</v>
      </c>
      <c r="I16" s="21" t="s">
        <v>32</v>
      </c>
      <c r="J16" s="21" t="s">
        <v>33</v>
      </c>
      <c r="K16" s="21" t="s">
        <v>34</v>
      </c>
      <c r="L16" s="4" t="s">
        <v>35</v>
      </c>
      <c r="M16" s="153">
        <v>7.3849999999999998</v>
      </c>
      <c r="N16" s="4" t="s">
        <v>48</v>
      </c>
      <c r="O16" s="163">
        <v>1E-3</v>
      </c>
      <c r="P16" s="167">
        <v>2.213E-2</v>
      </c>
      <c r="R16" s="153">
        <v>216910</v>
      </c>
      <c r="S16" s="153">
        <v>1</v>
      </c>
      <c r="T16" s="153">
        <v>97.65</v>
      </c>
      <c r="U16" s="153">
        <v>211.81299999999999</v>
      </c>
      <c r="W16" s="21" t="s">
        <v>37</v>
      </c>
      <c r="X16" s="167">
        <v>6.9999999999999999E-6</v>
      </c>
      <c r="Y16" s="167">
        <v>5.1411343720684302E-2</v>
      </c>
      <c r="Z16" s="167">
        <v>2.4749192973107102E-2</v>
      </c>
    </row>
    <row r="17" spans="1:26">
      <c r="A17" s="21" t="s">
        <v>26</v>
      </c>
      <c r="B17" s="21">
        <v>1433</v>
      </c>
      <c r="C17" s="21" t="s">
        <v>49</v>
      </c>
      <c r="D17" s="21" t="s">
        <v>76</v>
      </c>
      <c r="E17" s="21" t="s">
        <v>77</v>
      </c>
      <c r="F17" s="21" t="s">
        <v>52</v>
      </c>
      <c r="G17" s="21" t="s">
        <v>31</v>
      </c>
      <c r="H17" s="21" t="s">
        <v>31</v>
      </c>
      <c r="I17" s="21" t="s">
        <v>32</v>
      </c>
      <c r="J17" s="21" t="s">
        <v>33</v>
      </c>
      <c r="K17" s="21" t="s">
        <v>34</v>
      </c>
      <c r="L17" s="4" t="s">
        <v>35</v>
      </c>
      <c r="M17" s="153">
        <v>4.0140000000000002</v>
      </c>
      <c r="N17" s="4" t="s">
        <v>78</v>
      </c>
      <c r="O17" s="163">
        <v>2.2499999999999999E-2</v>
      </c>
      <c r="P17" s="167">
        <v>4.6309999999999997E-2</v>
      </c>
      <c r="R17" s="153">
        <v>260000</v>
      </c>
      <c r="S17" s="153">
        <v>1</v>
      </c>
      <c r="T17" s="153">
        <v>92.73</v>
      </c>
      <c r="U17" s="153">
        <v>241.09800000000001</v>
      </c>
      <c r="W17" s="21" t="s">
        <v>37</v>
      </c>
      <c r="X17" s="167">
        <v>9.0000000000000002E-6</v>
      </c>
      <c r="Y17" s="167">
        <v>5.8519518057834001E-2</v>
      </c>
      <c r="Z17" s="167">
        <v>2.8171036590196302E-2</v>
      </c>
    </row>
    <row r="18" spans="1:26">
      <c r="A18" s="21" t="s">
        <v>26</v>
      </c>
      <c r="B18" s="21">
        <v>1433</v>
      </c>
      <c r="C18" s="21" t="s">
        <v>49</v>
      </c>
      <c r="D18" s="21" t="s">
        <v>50</v>
      </c>
      <c r="E18" s="21" t="s">
        <v>51</v>
      </c>
      <c r="F18" s="21" t="s">
        <v>52</v>
      </c>
      <c r="G18" s="21" t="s">
        <v>31</v>
      </c>
      <c r="H18" s="21" t="s">
        <v>31</v>
      </c>
      <c r="I18" s="21" t="s">
        <v>32</v>
      </c>
      <c r="J18" s="21" t="s">
        <v>33</v>
      </c>
      <c r="K18" s="21" t="s">
        <v>34</v>
      </c>
      <c r="L18" s="4" t="s">
        <v>35</v>
      </c>
      <c r="M18" s="153">
        <v>4.306</v>
      </c>
      <c r="N18" s="4" t="s">
        <v>53</v>
      </c>
      <c r="O18" s="163">
        <v>3.7499999999999999E-2</v>
      </c>
      <c r="P18" s="167">
        <v>4.6649999999999997E-2</v>
      </c>
      <c r="R18" s="153">
        <v>240000</v>
      </c>
      <c r="S18" s="153">
        <v>1</v>
      </c>
      <c r="T18" s="153">
        <v>97.49</v>
      </c>
      <c r="U18" s="153">
        <v>233.976</v>
      </c>
      <c r="W18" s="21" t="s">
        <v>37</v>
      </c>
      <c r="X18" s="167">
        <v>9.0000000000000002E-6</v>
      </c>
      <c r="Y18" s="167">
        <v>5.6790859970218599E-2</v>
      </c>
      <c r="Z18" s="167">
        <v>2.73388682495408E-2</v>
      </c>
    </row>
    <row r="19" spans="1:26">
      <c r="A19" s="21" t="s">
        <v>26</v>
      </c>
      <c r="B19" s="21">
        <v>1433</v>
      </c>
      <c r="C19" s="21" t="s">
        <v>41</v>
      </c>
      <c r="D19" s="21" t="s">
        <v>54</v>
      </c>
      <c r="E19" s="21" t="s">
        <v>55</v>
      </c>
      <c r="F19" s="21" t="s">
        <v>44</v>
      </c>
      <c r="G19" s="21" t="s">
        <v>31</v>
      </c>
      <c r="H19" s="21" t="s">
        <v>31</v>
      </c>
      <c r="I19" s="21" t="s">
        <v>32</v>
      </c>
      <c r="J19" s="21" t="s">
        <v>33</v>
      </c>
      <c r="K19" s="21" t="s">
        <v>34</v>
      </c>
      <c r="L19" s="4" t="s">
        <v>35</v>
      </c>
      <c r="M19" s="153">
        <v>4.8630000000000004</v>
      </c>
      <c r="N19" s="4" t="s">
        <v>56</v>
      </c>
      <c r="O19" s="163">
        <v>5.0000000000000001E-3</v>
      </c>
      <c r="P19" s="167">
        <v>1.9820000000000001E-2</v>
      </c>
      <c r="R19" s="153">
        <v>381000</v>
      </c>
      <c r="S19" s="153">
        <v>1</v>
      </c>
      <c r="T19" s="153">
        <v>105.85</v>
      </c>
      <c r="U19" s="153">
        <v>403.28800000000001</v>
      </c>
      <c r="W19" s="21" t="s">
        <v>37</v>
      </c>
      <c r="X19" s="167">
        <v>1.5999999999999999E-5</v>
      </c>
      <c r="Y19" s="167">
        <v>9.78865384958265E-2</v>
      </c>
      <c r="Z19" s="167">
        <v>4.7122145724582502E-2</v>
      </c>
    </row>
    <row r="20" spans="1:26">
      <c r="A20" s="4" t="s">
        <v>26</v>
      </c>
      <c r="B20" s="4">
        <v>1433</v>
      </c>
      <c r="C20" s="4" t="s">
        <v>41</v>
      </c>
      <c r="D20" s="4" t="s">
        <v>57</v>
      </c>
      <c r="E20" s="4" t="s">
        <v>58</v>
      </c>
      <c r="F20" s="21" t="s">
        <v>44</v>
      </c>
      <c r="G20" s="21" t="s">
        <v>31</v>
      </c>
      <c r="H20" s="21" t="s">
        <v>31</v>
      </c>
      <c r="I20" s="21" t="s">
        <v>32</v>
      </c>
      <c r="J20" s="4" t="s">
        <v>33</v>
      </c>
      <c r="K20" s="21" t="s">
        <v>34</v>
      </c>
      <c r="L20" s="4" t="s">
        <v>35</v>
      </c>
      <c r="M20" s="153">
        <v>2.0760000000000001</v>
      </c>
      <c r="N20" s="4" t="s">
        <v>59</v>
      </c>
      <c r="O20" s="163">
        <v>1E-3</v>
      </c>
      <c r="P20" s="167">
        <v>1.618E-2</v>
      </c>
      <c r="R20" s="153">
        <v>300000</v>
      </c>
      <c r="S20" s="153">
        <v>1</v>
      </c>
      <c r="T20" s="153">
        <v>110.2</v>
      </c>
      <c r="U20" s="153">
        <v>330.6</v>
      </c>
      <c r="W20" s="21" t="s">
        <v>37</v>
      </c>
      <c r="X20" s="167">
        <v>1.5E-5</v>
      </c>
      <c r="Y20" s="167">
        <v>8.0243522011463897E-2</v>
      </c>
      <c r="Z20" s="167">
        <v>3.8628875796227702E-2</v>
      </c>
    </row>
    <row r="21" spans="1:26">
      <c r="A21" s="4" t="s">
        <v>26</v>
      </c>
      <c r="B21" s="4">
        <v>1433</v>
      </c>
      <c r="C21" s="4" t="s">
        <v>41</v>
      </c>
      <c r="D21" s="4" t="s">
        <v>60</v>
      </c>
      <c r="E21" s="4" t="s">
        <v>61</v>
      </c>
      <c r="F21" s="4" t="s">
        <v>44</v>
      </c>
      <c r="G21" s="4" t="s">
        <v>31</v>
      </c>
      <c r="H21" s="4" t="s">
        <v>31</v>
      </c>
      <c r="I21" s="4" t="s">
        <v>32</v>
      </c>
      <c r="J21" s="4" t="s">
        <v>33</v>
      </c>
      <c r="K21" s="4" t="s">
        <v>34</v>
      </c>
      <c r="L21" s="21" t="s">
        <v>35</v>
      </c>
      <c r="M21" s="153">
        <v>4.2240000000000002</v>
      </c>
      <c r="N21" s="4" t="s">
        <v>62</v>
      </c>
      <c r="O21" s="166">
        <v>1.0999999999999999E-2</v>
      </c>
      <c r="P21" s="167">
        <v>1.9290000000000002E-2</v>
      </c>
      <c r="R21" s="153">
        <v>918465</v>
      </c>
      <c r="S21" s="153">
        <v>1</v>
      </c>
      <c r="T21" s="153">
        <v>99.98</v>
      </c>
      <c r="U21" s="153">
        <v>918.28099999999995</v>
      </c>
      <c r="W21" s="4" t="s">
        <v>37</v>
      </c>
      <c r="X21" s="167">
        <v>5.8E-5</v>
      </c>
      <c r="Y21" s="167">
        <v>0.22288604437680101</v>
      </c>
      <c r="Z21" s="167">
        <v>0.10729635376316</v>
      </c>
    </row>
    <row r="22" spans="1:26">
      <c r="A22" s="4" t="s">
        <v>26</v>
      </c>
      <c r="B22" s="4">
        <v>1433</v>
      </c>
      <c r="C22" s="4" t="s">
        <v>49</v>
      </c>
      <c r="D22" s="4" t="s">
        <v>63</v>
      </c>
      <c r="E22" s="4" t="s">
        <v>64</v>
      </c>
      <c r="F22" s="4" t="s">
        <v>52</v>
      </c>
      <c r="G22" s="4" t="s">
        <v>31</v>
      </c>
      <c r="H22" s="4" t="s">
        <v>31</v>
      </c>
      <c r="I22" s="4" t="s">
        <v>32</v>
      </c>
      <c r="J22" s="4" t="s">
        <v>33</v>
      </c>
      <c r="K22" s="4" t="s">
        <v>34</v>
      </c>
      <c r="L22" s="21" t="s">
        <v>35</v>
      </c>
      <c r="M22" s="153">
        <v>5.5810000000000004</v>
      </c>
      <c r="N22" s="4" t="s">
        <v>65</v>
      </c>
      <c r="O22" s="166">
        <v>0.01</v>
      </c>
      <c r="P22" s="167">
        <v>4.777E-2</v>
      </c>
      <c r="R22" s="153">
        <v>661950</v>
      </c>
      <c r="S22" s="153">
        <v>1</v>
      </c>
      <c r="T22" s="153">
        <v>81.73</v>
      </c>
      <c r="U22" s="153">
        <v>541.01199999999994</v>
      </c>
      <c r="W22" s="4" t="s">
        <v>37</v>
      </c>
      <c r="X22" s="167">
        <v>1.8E-5</v>
      </c>
      <c r="Y22" s="167">
        <v>0.131314842909657</v>
      </c>
      <c r="Z22" s="167">
        <v>6.3214383289826606E-2</v>
      </c>
    </row>
    <row r="23" spans="1:26">
      <c r="A23" s="4" t="s">
        <v>26</v>
      </c>
      <c r="B23" s="4">
        <v>1433</v>
      </c>
      <c r="C23" s="4" t="s">
        <v>49</v>
      </c>
      <c r="D23" s="4" t="s">
        <v>66</v>
      </c>
      <c r="E23" s="4" t="s">
        <v>67</v>
      </c>
      <c r="F23" s="4" t="s">
        <v>52</v>
      </c>
      <c r="G23" s="4" t="s">
        <v>31</v>
      </c>
      <c r="H23" s="4" t="s">
        <v>31</v>
      </c>
      <c r="I23" s="4" t="s">
        <v>32</v>
      </c>
      <c r="J23" s="4" t="s">
        <v>33</v>
      </c>
      <c r="K23" s="4" t="s">
        <v>34</v>
      </c>
      <c r="L23" s="21" t="s">
        <v>35</v>
      </c>
      <c r="M23" s="153">
        <v>7.4189999999999996</v>
      </c>
      <c r="N23" s="4" t="s">
        <v>68</v>
      </c>
      <c r="O23" s="166">
        <v>1.2999999999999999E-2</v>
      </c>
      <c r="P23" s="167">
        <v>4.9180000000000001E-2</v>
      </c>
      <c r="R23" s="153">
        <v>301500</v>
      </c>
      <c r="S23" s="153">
        <v>1</v>
      </c>
      <c r="T23" s="153">
        <v>77.260000000000005</v>
      </c>
      <c r="U23" s="153">
        <v>232.93899999999999</v>
      </c>
      <c r="W23" s="4" t="s">
        <v>37</v>
      </c>
      <c r="X23" s="167">
        <v>1.0000000000000001E-5</v>
      </c>
      <c r="Y23" s="167">
        <v>5.6539134148445802E-2</v>
      </c>
      <c r="Z23" s="167">
        <v>2.72176885547789E-2</v>
      </c>
    </row>
    <row r="24" spans="1:26">
      <c r="L24" s="21"/>
    </row>
    <row r="25" spans="1:26">
      <c r="L25" s="21"/>
    </row>
    <row r="26" spans="1:26">
      <c r="L26" s="21"/>
    </row>
  </sheetData>
  <sheetProtection formatColumns="0"/>
  <customSheetViews>
    <customSheetView guid="{AE318230-F718-49FC-82EB-7CAC3DCD05F1}" showGridLines="0" hiddenRows="1">
      <selection activeCell="E26" sqref="E26"/>
      <pageMargins left="0.7" right="0.7" top="0.75" bottom="0.75" header="0.3" footer="0.3"/>
    </customSheetView>
  </customSheetViews>
  <dataValidations count="5">
    <dataValidation type="list" allowBlank="1" showInputMessage="1" showErrorMessage="1" sqref="G2:G20" xr:uid="{00000000-0002-0000-0300-000000000000}">
      <formula1>israel_abroad</formula1>
    </dataValidation>
    <dataValidation type="list" allowBlank="1" showInputMessage="1" showErrorMessage="1" sqref="I2:I20" xr:uid="{00000000-0002-0000-0300-000001000000}">
      <formula1>Stock_Exchange_Gov_Bonds</formula1>
    </dataValidation>
    <dataValidation type="list" allowBlank="1" showInputMessage="1" showErrorMessage="1" sqref="K2:K20" xr:uid="{00000000-0002-0000-0300-000002000000}">
      <formula1>Rating_Agency</formula1>
    </dataValidation>
    <dataValidation type="list" allowBlank="1" showInputMessage="1" showErrorMessage="1" sqref="W2:W20" xr:uid="{00000000-0002-0000-0300-000003000000}">
      <formula1>In_the_books</formula1>
    </dataValidation>
    <dataValidation type="list" allowBlank="1" showInputMessage="1" showErrorMessage="1" sqref="H2:H20" xr:uid="{00000000-0002-0000-0300-000004000000}">
      <formula1>Country_list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5000000}">
          <x14:formula1>
            <xm:f>'אפשרויות בחירה'!$C$862:$C$869</xm:f>
          </x14:formula1>
          <xm:sqref>F2:F20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1:AJ1048572"/>
  <sheetViews>
    <sheetView rightToLeft="1" zoomScale="70" zoomScaleNormal="70" workbookViewId="0">
      <selection activeCell="A2" sqref="A2"/>
    </sheetView>
  </sheetViews>
  <sheetFormatPr defaultColWidth="11.625" defaultRowHeight="14.25"/>
  <cols>
    <col min="1" max="21" width="11.625" style="4" customWidth="1"/>
    <col min="22" max="22" width="11.625" style="148" customWidth="1"/>
    <col min="23" max="32" width="11.625" style="4" customWidth="1"/>
    <col min="33" max="16384" width="11.625" style="4"/>
  </cols>
  <sheetData>
    <row r="1" spans="1:36" ht="66.75" customHeight="1">
      <c r="A1" s="22" t="s">
        <v>0</v>
      </c>
      <c r="B1" s="22" t="s">
        <v>1</v>
      </c>
      <c r="C1" s="22" t="s">
        <v>2</v>
      </c>
      <c r="D1" s="22" t="s">
        <v>105</v>
      </c>
      <c r="E1" s="22" t="s">
        <v>106</v>
      </c>
      <c r="F1" s="22" t="s">
        <v>3</v>
      </c>
      <c r="G1" s="22" t="s">
        <v>4</v>
      </c>
      <c r="H1" s="22" t="s">
        <v>107</v>
      </c>
      <c r="I1" s="22" t="s">
        <v>5</v>
      </c>
      <c r="J1" s="22" t="s">
        <v>6</v>
      </c>
      <c r="K1" s="22" t="s">
        <v>7</v>
      </c>
      <c r="L1" s="22" t="s">
        <v>8</v>
      </c>
      <c r="M1" s="22" t="s">
        <v>108</v>
      </c>
      <c r="N1" s="22" t="s">
        <v>84</v>
      </c>
      <c r="O1" s="22" t="s">
        <v>9</v>
      </c>
      <c r="P1" s="22" t="s">
        <v>10</v>
      </c>
      <c r="Q1" s="22" t="s">
        <v>132</v>
      </c>
      <c r="R1" s="22" t="s">
        <v>11</v>
      </c>
      <c r="S1" s="22" t="s">
        <v>12</v>
      </c>
      <c r="T1" s="22" t="s">
        <v>873</v>
      </c>
      <c r="U1" s="22" t="s">
        <v>13</v>
      </c>
      <c r="V1" s="145" t="s">
        <v>14</v>
      </c>
      <c r="W1" s="22" t="s">
        <v>15</v>
      </c>
      <c r="X1" s="22" t="s">
        <v>371</v>
      </c>
      <c r="Y1" s="22" t="s">
        <v>794</v>
      </c>
      <c r="Z1" s="22" t="s">
        <v>17</v>
      </c>
      <c r="AA1" s="22" t="s">
        <v>18</v>
      </c>
      <c r="AB1" s="22" t="s">
        <v>19</v>
      </c>
      <c r="AC1" s="22" t="s">
        <v>16</v>
      </c>
      <c r="AD1" s="22" t="s">
        <v>20</v>
      </c>
      <c r="AE1" s="22" t="s">
        <v>21</v>
      </c>
      <c r="AF1" s="22" t="s">
        <v>124</v>
      </c>
      <c r="AG1" s="22" t="s">
        <v>22</v>
      </c>
      <c r="AH1" s="22" t="s">
        <v>23</v>
      </c>
      <c r="AI1" s="22" t="s">
        <v>24</v>
      </c>
      <c r="AJ1" s="22" t="s">
        <v>25</v>
      </c>
    </row>
    <row r="2" spans="1:36">
      <c r="A2" s="21"/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P2" s="21"/>
      <c r="Q2" s="21"/>
      <c r="R2" s="21"/>
      <c r="S2" s="21"/>
      <c r="T2" s="23"/>
      <c r="U2" s="21"/>
      <c r="V2" s="149"/>
      <c r="X2" s="21"/>
      <c r="Y2" s="21"/>
      <c r="Z2" s="21"/>
      <c r="AA2" s="21"/>
      <c r="AB2" s="21"/>
      <c r="AC2" s="21"/>
      <c r="AD2" s="21"/>
      <c r="AE2" s="21"/>
      <c r="AG2" s="21"/>
    </row>
    <row r="3" spans="1:36">
      <c r="A3" s="21"/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P3" s="21"/>
      <c r="Q3" s="21"/>
      <c r="R3" s="21"/>
      <c r="S3" s="21"/>
      <c r="T3" s="23"/>
      <c r="U3" s="21"/>
      <c r="V3" s="149"/>
      <c r="W3" s="21"/>
      <c r="X3" s="21"/>
      <c r="Y3" s="21"/>
      <c r="Z3" s="21"/>
      <c r="AA3" s="21"/>
      <c r="AB3" s="21"/>
      <c r="AC3" s="21"/>
      <c r="AD3" s="21"/>
      <c r="AE3" s="21"/>
      <c r="AG3" s="21"/>
    </row>
    <row r="4" spans="1:36">
      <c r="A4" s="21"/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P4" s="21"/>
      <c r="Q4" s="21"/>
      <c r="R4" s="21"/>
      <c r="S4" s="21"/>
      <c r="T4" s="23"/>
      <c r="U4" s="21"/>
      <c r="V4" s="149"/>
      <c r="W4" s="21"/>
      <c r="X4" s="21"/>
      <c r="Y4" s="21"/>
      <c r="Z4" s="21"/>
      <c r="AA4" s="21"/>
      <c r="AB4" s="21"/>
      <c r="AC4" s="21"/>
      <c r="AD4" s="21"/>
      <c r="AE4" s="21"/>
      <c r="AG4" s="21"/>
    </row>
    <row r="5" spans="1:36">
      <c r="A5" s="21"/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P5" s="21"/>
      <c r="Q5" s="21"/>
      <c r="R5" s="21"/>
      <c r="S5" s="21"/>
      <c r="T5" s="23"/>
      <c r="U5" s="21"/>
      <c r="V5" s="149"/>
      <c r="W5" s="21"/>
      <c r="X5" s="21"/>
      <c r="Y5" s="21"/>
      <c r="Z5" s="21"/>
      <c r="AA5" s="21"/>
      <c r="AB5" s="21"/>
      <c r="AC5" s="21"/>
      <c r="AD5" s="21"/>
      <c r="AE5" s="21"/>
      <c r="AG5" s="21"/>
    </row>
    <row r="6" spans="1:36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P6" s="21"/>
      <c r="Q6" s="21"/>
      <c r="R6" s="21"/>
      <c r="S6" s="21"/>
      <c r="T6" s="23"/>
      <c r="U6" s="21"/>
      <c r="V6" s="149"/>
      <c r="W6" s="21"/>
      <c r="X6" s="21"/>
      <c r="Y6" s="21"/>
      <c r="Z6" s="21"/>
      <c r="AA6" s="21"/>
      <c r="AB6" s="21"/>
      <c r="AC6" s="21"/>
      <c r="AD6" s="21"/>
      <c r="AE6" s="21"/>
      <c r="AG6" s="21"/>
    </row>
    <row r="7" spans="1:36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P7" s="21"/>
      <c r="Q7" s="21"/>
      <c r="R7" s="21"/>
      <c r="S7" s="21"/>
      <c r="T7" s="23"/>
      <c r="U7" s="21"/>
      <c r="V7" s="149"/>
      <c r="W7" s="21"/>
      <c r="X7" s="21"/>
      <c r="Y7" s="21"/>
      <c r="Z7" s="21"/>
      <c r="AA7" s="21"/>
      <c r="AB7" s="21"/>
      <c r="AC7" s="21"/>
      <c r="AD7" s="21"/>
      <c r="AE7" s="21"/>
    </row>
    <row r="8" spans="1:3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P8" s="21"/>
      <c r="Q8" s="21"/>
      <c r="R8" s="21"/>
      <c r="S8" s="21"/>
      <c r="T8" s="23"/>
      <c r="U8" s="21"/>
      <c r="V8" s="149"/>
      <c r="W8" s="21"/>
      <c r="X8" s="21"/>
      <c r="Y8" s="21"/>
      <c r="Z8" s="21"/>
    </row>
    <row r="9" spans="1:36">
      <c r="A9" s="21"/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P9" s="21"/>
      <c r="Q9" s="21"/>
      <c r="R9" s="21"/>
      <c r="S9" s="21"/>
      <c r="T9" s="23"/>
      <c r="U9" s="21"/>
      <c r="V9" s="149"/>
      <c r="W9" s="21"/>
      <c r="X9" s="21"/>
      <c r="Y9" s="21"/>
      <c r="Z9" s="21"/>
      <c r="AB9" s="23"/>
      <c r="AC9" s="23"/>
      <c r="AD9" s="30"/>
      <c r="AG9" s="21"/>
    </row>
    <row r="10" spans="1:36">
      <c r="A10" s="21"/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P10" s="21"/>
      <c r="Q10" s="21"/>
      <c r="R10" s="21"/>
      <c r="S10" s="21"/>
      <c r="T10" s="23"/>
      <c r="U10" s="21"/>
      <c r="V10" s="149"/>
      <c r="W10" s="21"/>
      <c r="X10" s="21"/>
      <c r="Y10" s="21"/>
      <c r="Z10" s="21"/>
      <c r="AA10" s="21"/>
      <c r="AB10" s="21"/>
      <c r="AC10" s="21"/>
      <c r="AD10" s="21"/>
      <c r="AE10" s="21"/>
      <c r="AG10" s="21"/>
    </row>
    <row r="11" spans="1:36">
      <c r="A11" s="21"/>
      <c r="B11" s="21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P11" s="21"/>
      <c r="Q11" s="21"/>
      <c r="R11" s="21"/>
      <c r="S11" s="21"/>
      <c r="T11" s="23"/>
      <c r="U11" s="21"/>
      <c r="V11" s="149"/>
      <c r="W11" s="21"/>
      <c r="X11" s="21"/>
      <c r="Y11" s="21"/>
      <c r="Z11" s="21"/>
      <c r="AA11" s="21"/>
      <c r="AB11" s="21"/>
      <c r="AC11" s="21"/>
      <c r="AD11" s="21"/>
      <c r="AE11" s="21"/>
      <c r="AG11" s="21"/>
    </row>
    <row r="12" spans="1:36">
      <c r="A12" s="21"/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P12" s="21"/>
      <c r="Q12" s="21"/>
      <c r="R12" s="21"/>
      <c r="S12" s="21"/>
      <c r="T12" s="23"/>
      <c r="U12" s="21"/>
      <c r="V12" s="149"/>
      <c r="W12" s="21"/>
      <c r="X12" s="21"/>
      <c r="Y12" s="21"/>
      <c r="Z12" s="21"/>
      <c r="AA12" s="21"/>
      <c r="AB12" s="21"/>
      <c r="AC12" s="21"/>
      <c r="AD12" s="21"/>
      <c r="AE12" s="21"/>
      <c r="AG12" s="21"/>
    </row>
    <row r="13" spans="1:36">
      <c r="A13" s="21"/>
      <c r="B13" s="21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P13" s="21"/>
      <c r="Q13" s="21"/>
      <c r="R13" s="21"/>
      <c r="S13" s="21"/>
      <c r="T13" s="23"/>
      <c r="U13" s="21"/>
      <c r="V13" s="149"/>
      <c r="W13" s="21"/>
      <c r="X13" s="21"/>
      <c r="Y13" s="21"/>
      <c r="Z13" s="21"/>
      <c r="AA13" s="21"/>
      <c r="AB13" s="21"/>
      <c r="AC13" s="21"/>
      <c r="AD13" s="21"/>
      <c r="AE13" s="21"/>
      <c r="AG13" s="21"/>
    </row>
    <row r="14" spans="1:36">
      <c r="A14" s="21"/>
      <c r="B14" s="21"/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P14" s="21"/>
      <c r="Q14" s="21"/>
      <c r="R14" s="21"/>
      <c r="S14" s="21"/>
      <c r="T14" s="23"/>
      <c r="U14" s="21"/>
      <c r="V14" s="149"/>
      <c r="W14" s="21"/>
      <c r="X14" s="21"/>
      <c r="Y14" s="21"/>
      <c r="Z14" s="21"/>
      <c r="AA14" s="21"/>
      <c r="AB14" s="21"/>
      <c r="AC14" s="21"/>
      <c r="AD14" s="21"/>
      <c r="AE14" s="21"/>
      <c r="AG14" s="21"/>
    </row>
    <row r="15" spans="1:36">
      <c r="A15" s="21"/>
      <c r="B15" s="21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P15" s="21"/>
      <c r="Q15" s="21"/>
      <c r="R15" s="21"/>
      <c r="S15" s="21"/>
      <c r="T15" s="23"/>
      <c r="U15" s="21"/>
      <c r="V15" s="149"/>
      <c r="W15" s="21"/>
      <c r="X15" s="21"/>
      <c r="Y15" s="21"/>
      <c r="Z15" s="21"/>
      <c r="AA15" s="21"/>
      <c r="AB15" s="21"/>
      <c r="AC15" s="21"/>
      <c r="AD15" s="21"/>
      <c r="AE15" s="21"/>
      <c r="AG15" s="21"/>
    </row>
    <row r="16" spans="1:36">
      <c r="A16" s="21"/>
      <c r="B16" s="21"/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P16" s="21"/>
      <c r="Q16" s="21"/>
      <c r="R16" s="21"/>
      <c r="S16" s="21"/>
      <c r="T16" s="23"/>
      <c r="U16" s="21"/>
      <c r="V16" s="149"/>
      <c r="W16" s="21"/>
      <c r="X16" s="21"/>
      <c r="Y16" s="21"/>
      <c r="Z16" s="21"/>
      <c r="AA16" s="21"/>
      <c r="AB16" s="21"/>
      <c r="AC16" s="21"/>
      <c r="AD16" s="21"/>
      <c r="AE16" s="21"/>
      <c r="AG16" s="21"/>
    </row>
    <row r="17" spans="1:33">
      <c r="A17" s="21"/>
      <c r="B17" s="21"/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P17" s="21"/>
      <c r="Q17" s="21"/>
      <c r="R17" s="21"/>
      <c r="S17" s="21"/>
      <c r="T17" s="23"/>
      <c r="U17" s="21"/>
      <c r="V17" s="149"/>
      <c r="W17" s="21"/>
      <c r="X17" s="21"/>
      <c r="Y17" s="21"/>
      <c r="Z17" s="21"/>
      <c r="AA17" s="21"/>
      <c r="AB17" s="21"/>
      <c r="AC17" s="21"/>
      <c r="AD17" s="21"/>
      <c r="AE17" s="21"/>
      <c r="AG17" s="21"/>
    </row>
    <row r="18" spans="1:33">
      <c r="A18" s="21"/>
      <c r="B18" s="21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P18" s="21"/>
      <c r="Q18" s="21"/>
      <c r="R18" s="21"/>
      <c r="S18" s="21"/>
      <c r="T18" s="23"/>
      <c r="U18" s="21"/>
      <c r="V18" s="149"/>
      <c r="W18" s="21"/>
      <c r="X18" s="21"/>
      <c r="Y18" s="21"/>
      <c r="Z18" s="21"/>
      <c r="AA18" s="21"/>
      <c r="AB18" s="21"/>
      <c r="AC18" s="21"/>
      <c r="AD18" s="21"/>
      <c r="AE18" s="21"/>
      <c r="AG18" s="21"/>
    </row>
    <row r="19" spans="1:33">
      <c r="A19" s="21"/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P19" s="21"/>
      <c r="Q19" s="21"/>
      <c r="R19" s="21"/>
      <c r="S19" s="21"/>
      <c r="T19" s="23"/>
      <c r="U19" s="21"/>
      <c r="V19" s="149"/>
      <c r="W19" s="21"/>
      <c r="X19" s="21"/>
      <c r="Y19" s="21"/>
      <c r="Z19" s="21"/>
      <c r="AA19" s="21"/>
      <c r="AB19" s="21"/>
      <c r="AC19" s="21"/>
      <c r="AD19" s="21"/>
      <c r="AE19" s="21"/>
      <c r="AG19" s="21"/>
    </row>
    <row r="20" spans="1:33">
      <c r="E20" s="21"/>
      <c r="H20" s="21"/>
      <c r="I20" s="21"/>
      <c r="J20" s="21"/>
      <c r="K20" s="21"/>
      <c r="L20" s="21"/>
      <c r="M20" s="21"/>
      <c r="N20" s="21"/>
      <c r="P20" s="21"/>
      <c r="Q20" s="21"/>
      <c r="T20" s="23"/>
      <c r="X20" s="21"/>
      <c r="Y20" s="21"/>
      <c r="AG20" s="21"/>
    </row>
    <row r="21" spans="1:33">
      <c r="T21" s="2"/>
    </row>
    <row r="22" spans="1:33">
      <c r="T22" s="2"/>
    </row>
    <row r="23" spans="1:33">
      <c r="T23" s="2"/>
    </row>
    <row r="24" spans="1:33">
      <c r="T24" s="2"/>
    </row>
    <row r="1048572" spans="12:14">
      <c r="L1048572" s="7"/>
      <c r="N1048572" s="6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paperSize="9" orientation="portrait" verticalDpi="0"/>
    </customSheetView>
  </customSheetViews>
  <dataValidations count="15">
    <dataValidation type="list" allowBlank="1" showInputMessage="1" showErrorMessage="1" sqref="L1048572:L1048576" xr:uid="{00000000-0002-0000-0400-000000000000}">
      <formula1>Stock_Exchange_Gov_Bonds</formula1>
    </dataValidation>
    <dataValidation type="list" allowBlank="1" showInputMessage="1" showErrorMessage="1" sqref="J2:J20" xr:uid="{00000000-0002-0000-0400-000001000000}">
      <formula1>israel_abroad</formula1>
    </dataValidation>
    <dataValidation type="list" allowBlank="1" showInputMessage="1" showErrorMessage="1" sqref="N1048572:N1048576 N2:N20" xr:uid="{00000000-0002-0000-0400-000002000000}">
      <formula1>Holding_interest</formula1>
    </dataValidation>
    <dataValidation type="list" allowBlank="1" showInputMessage="1" showErrorMessage="1" sqref="P2:P20" xr:uid="{00000000-0002-0000-0400-000003000000}">
      <formula1>Rating_Agency</formula1>
    </dataValidation>
    <dataValidation type="list" allowBlank="1" showInputMessage="1" showErrorMessage="1" sqref="Q2:Q20" xr:uid="{00000000-0002-0000-0400-000004000000}">
      <formula1>What_is_rated</formula1>
    </dataValidation>
    <dataValidation type="list" allowBlank="1" showInputMessage="1" showErrorMessage="1" sqref="AG9:AG20 AG2:AG6" xr:uid="{00000000-0002-0000-0400-000005000000}">
      <formula1>In_the_books</formula1>
    </dataValidation>
    <dataValidation type="list" allowBlank="1" showInputMessage="1" showErrorMessage="1" sqref="K2:K20" xr:uid="{00000000-0002-0000-0400-000006000000}">
      <formula1>Country_list</formula1>
    </dataValidation>
    <dataValidation type="list" allowBlank="1" showInputMessage="1" showErrorMessage="1" sqref="T2:T20" xr:uid="{00000000-0002-0000-0400-000007000000}">
      <formula1>Underlying_Interest_Rates</formula1>
    </dataValidation>
    <dataValidation type="list" allowBlank="1" showInputMessage="1" showErrorMessage="1" sqref="Y2:Y20" xr:uid="{00000000-0002-0000-0400-000008000000}">
      <formula1>Yes_No_Bad_Debt</formula1>
    </dataValidation>
    <dataValidation type="list" allowBlank="1" showInputMessage="1" showErrorMessage="1" sqref="X2:X20" xr:uid="{00000000-0002-0000-0400-000009000000}">
      <formula1>Subordination_Risk</formula1>
    </dataValidation>
    <dataValidation type="list" allowBlank="1" showInputMessage="1" showErrorMessage="1" sqref="E2:E20" xr:uid="{00000000-0002-0000-0400-00000A000000}">
      <formula1>Issuer_Number_Type_2</formula1>
    </dataValidation>
    <dataValidation type="list" allowBlank="1" showInputMessage="1" showErrorMessage="1" sqref="H3:H20" xr:uid="{00000000-0002-0000-0400-00000B000000}">
      <formula1>Type_of_Security_ID_Fund</formula1>
    </dataValidation>
    <dataValidation type="list" allowBlank="1" showInputMessage="1" showErrorMessage="1" sqref="H2" xr:uid="{00000000-0002-0000-0400-00000C000000}">
      <formula1>Security_ID_Number_Type</formula1>
    </dataValidation>
    <dataValidation type="list" allowBlank="1" showInputMessage="1" showErrorMessage="1" sqref="M2:M20" xr:uid="{00000000-0002-0000-0400-00000D000000}">
      <formula1>Industry_Sector</formula1>
    </dataValidation>
    <dataValidation type="list" allowBlank="1" showInputMessage="1" showErrorMessage="1" sqref="L2:L20" xr:uid="{00000000-0002-0000-0400-00000E000000}">
      <formula1>Stock_Exchange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F000000}">
          <x14:formula1>
            <xm:f>'אפשרויות בחירה'!$C$870:$C$873</xm:f>
          </x14:formula1>
          <xm:sqref>I2:I20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A1:AJ99"/>
  <sheetViews>
    <sheetView rightToLeft="1" zoomScale="70" zoomScaleNormal="70" workbookViewId="0"/>
  </sheetViews>
  <sheetFormatPr defaultColWidth="11.625" defaultRowHeight="14.25"/>
  <cols>
    <col min="1" max="4" width="11.625" style="2" customWidth="1"/>
    <col min="5" max="5" width="11.625" style="4" customWidth="1"/>
    <col min="6" max="21" width="11.625" style="2" customWidth="1"/>
    <col min="22" max="22" width="11.625" style="147" customWidth="1"/>
    <col min="23" max="23" width="11.625" style="2" customWidth="1"/>
    <col min="24" max="25" width="11.625" style="4" customWidth="1"/>
    <col min="26" max="26" width="11.625" style="2" customWidth="1"/>
    <col min="27" max="16384" width="11.625" style="2"/>
  </cols>
  <sheetData>
    <row r="1" spans="1:36" ht="66.75" customHeight="1">
      <c r="A1" s="22" t="s">
        <v>0</v>
      </c>
      <c r="B1" s="22" t="s">
        <v>1</v>
      </c>
      <c r="C1" s="22" t="s">
        <v>2</v>
      </c>
      <c r="D1" s="22" t="s">
        <v>105</v>
      </c>
      <c r="E1" s="22" t="s">
        <v>106</v>
      </c>
      <c r="F1" s="22" t="s">
        <v>3</v>
      </c>
      <c r="G1" s="22" t="s">
        <v>4</v>
      </c>
      <c r="H1" s="22" t="s">
        <v>107</v>
      </c>
      <c r="I1" s="22" t="s">
        <v>5</v>
      </c>
      <c r="J1" s="22" t="s">
        <v>6</v>
      </c>
      <c r="K1" s="22" t="s">
        <v>7</v>
      </c>
      <c r="L1" s="22" t="s">
        <v>286</v>
      </c>
      <c r="M1" s="22" t="s">
        <v>8</v>
      </c>
      <c r="N1" s="22" t="s">
        <v>108</v>
      </c>
      <c r="O1" s="22" t="s">
        <v>84</v>
      </c>
      <c r="P1" s="22" t="s">
        <v>9</v>
      </c>
      <c r="Q1" s="22" t="s">
        <v>10</v>
      </c>
      <c r="R1" s="22" t="s">
        <v>132</v>
      </c>
      <c r="S1" s="22" t="s">
        <v>11</v>
      </c>
      <c r="T1" s="22" t="s">
        <v>12</v>
      </c>
      <c r="U1" s="22" t="s">
        <v>13</v>
      </c>
      <c r="V1" s="161" t="s">
        <v>14</v>
      </c>
      <c r="W1" s="164" t="s">
        <v>15</v>
      </c>
      <c r="X1" s="22" t="s">
        <v>371</v>
      </c>
      <c r="Y1" s="22" t="s">
        <v>794</v>
      </c>
      <c r="Z1" s="22" t="s">
        <v>17</v>
      </c>
      <c r="AA1" s="22" t="s">
        <v>18</v>
      </c>
      <c r="AB1" s="22" t="s">
        <v>19</v>
      </c>
      <c r="AC1" s="22" t="s">
        <v>16</v>
      </c>
      <c r="AD1" s="22" t="s">
        <v>20</v>
      </c>
      <c r="AE1" s="22" t="s">
        <v>21</v>
      </c>
      <c r="AF1" s="22" t="s">
        <v>124</v>
      </c>
      <c r="AG1" s="22" t="s">
        <v>22</v>
      </c>
      <c r="AH1" s="164" t="s">
        <v>23</v>
      </c>
      <c r="AI1" s="164" t="s">
        <v>24</v>
      </c>
      <c r="AJ1" s="164" t="s">
        <v>25</v>
      </c>
    </row>
    <row r="2" spans="1:36">
      <c r="A2" s="2" t="s">
        <v>26</v>
      </c>
      <c r="B2" s="23">
        <v>378</v>
      </c>
      <c r="C2" s="23" t="s">
        <v>1689</v>
      </c>
      <c r="D2" s="23" t="s">
        <v>1690</v>
      </c>
      <c r="E2" s="21" t="s">
        <v>1286</v>
      </c>
      <c r="F2" s="23" t="s">
        <v>1691</v>
      </c>
      <c r="G2" s="23" t="s">
        <v>1692</v>
      </c>
      <c r="H2" s="21" t="s">
        <v>281</v>
      </c>
      <c r="I2" s="30" t="s">
        <v>718</v>
      </c>
      <c r="J2" s="21" t="s">
        <v>31</v>
      </c>
      <c r="K2" s="21" t="s">
        <v>31</v>
      </c>
      <c r="L2" s="23" t="s">
        <v>287</v>
      </c>
      <c r="M2" s="21" t="s">
        <v>32</v>
      </c>
      <c r="N2" s="23" t="s">
        <v>417</v>
      </c>
      <c r="O2" s="23" t="s">
        <v>98</v>
      </c>
      <c r="P2" s="23" t="s">
        <v>1693</v>
      </c>
      <c r="Q2" s="23" t="s">
        <v>374</v>
      </c>
      <c r="R2" s="23" t="s">
        <v>367</v>
      </c>
      <c r="S2" s="21" t="s">
        <v>35</v>
      </c>
      <c r="T2" s="154">
        <v>5.4290000000000003</v>
      </c>
      <c r="U2" s="23" t="s">
        <v>1694</v>
      </c>
      <c r="V2" s="168">
        <v>5.1499999999999997E-2</v>
      </c>
      <c r="W2" s="170">
        <v>3.8629999999999998E-2</v>
      </c>
      <c r="X2" s="21" t="s">
        <v>373</v>
      </c>
      <c r="Y2" s="21" t="s">
        <v>98</v>
      </c>
      <c r="Z2" s="154">
        <v>1289786.05</v>
      </c>
      <c r="AA2" s="154">
        <v>1</v>
      </c>
      <c r="AB2" s="154">
        <v>147.13</v>
      </c>
      <c r="AC2" s="23"/>
      <c r="AD2" s="154">
        <v>1897.662</v>
      </c>
      <c r="AE2" s="23"/>
      <c r="AF2" s="30"/>
      <c r="AG2" s="21" t="s">
        <v>37</v>
      </c>
      <c r="AH2" s="165">
        <v>4.44E-4</v>
      </c>
      <c r="AI2" s="165">
        <v>2.5630816252781598E-2</v>
      </c>
      <c r="AJ2" s="165">
        <v>2.9597523107594099E-3</v>
      </c>
    </row>
    <row r="3" spans="1:36">
      <c r="A3" s="23" t="s">
        <v>26</v>
      </c>
      <c r="B3" s="23">
        <v>378</v>
      </c>
      <c r="C3" s="23" t="s">
        <v>1695</v>
      </c>
      <c r="D3" s="23" t="s">
        <v>1696</v>
      </c>
      <c r="E3" s="21" t="s">
        <v>1286</v>
      </c>
      <c r="F3" s="23" t="s">
        <v>1697</v>
      </c>
      <c r="G3" s="23" t="s">
        <v>1698</v>
      </c>
      <c r="H3" s="21" t="s">
        <v>281</v>
      </c>
      <c r="I3" s="23" t="s">
        <v>718</v>
      </c>
      <c r="J3" s="21" t="s">
        <v>31</v>
      </c>
      <c r="K3" s="21" t="s">
        <v>31</v>
      </c>
      <c r="L3" s="23" t="s">
        <v>287</v>
      </c>
      <c r="M3" s="21" t="s">
        <v>32</v>
      </c>
      <c r="N3" s="23" t="s">
        <v>425</v>
      </c>
      <c r="O3" s="23" t="s">
        <v>98</v>
      </c>
      <c r="P3" s="23" t="s">
        <v>1699</v>
      </c>
      <c r="Q3" s="23" t="s">
        <v>374</v>
      </c>
      <c r="R3" s="23" t="s">
        <v>367</v>
      </c>
      <c r="S3" s="21" t="s">
        <v>35</v>
      </c>
      <c r="T3" s="154">
        <v>2.4359999999999999</v>
      </c>
      <c r="U3" s="23" t="s">
        <v>53</v>
      </c>
      <c r="V3" s="168">
        <v>2.3400000000000001E-2</v>
      </c>
      <c r="W3" s="170">
        <v>2.6800000000000001E-2</v>
      </c>
      <c r="X3" s="21" t="s">
        <v>373</v>
      </c>
      <c r="Y3" s="21" t="s">
        <v>98</v>
      </c>
      <c r="Z3" s="154">
        <v>793552.92</v>
      </c>
      <c r="AA3" s="154">
        <v>1</v>
      </c>
      <c r="AB3" s="154">
        <v>113.08</v>
      </c>
      <c r="AC3" s="23"/>
      <c r="AD3" s="154">
        <v>897.35</v>
      </c>
      <c r="AE3" s="23"/>
      <c r="AG3" s="21" t="s">
        <v>37</v>
      </c>
      <c r="AH3" s="165">
        <v>3.7599999999999998E-4</v>
      </c>
      <c r="AI3" s="165">
        <v>1.21200725823258E-2</v>
      </c>
      <c r="AJ3" s="165">
        <v>1.3995813663647001E-3</v>
      </c>
    </row>
    <row r="4" spans="1:36">
      <c r="A4" s="23" t="s">
        <v>26</v>
      </c>
      <c r="B4" s="23">
        <v>378</v>
      </c>
      <c r="C4" s="23" t="s">
        <v>1700</v>
      </c>
      <c r="D4" s="23" t="s">
        <v>1701</v>
      </c>
      <c r="E4" s="21" t="s">
        <v>1286</v>
      </c>
      <c r="F4" s="23" t="s">
        <v>1702</v>
      </c>
      <c r="G4" s="23" t="s">
        <v>1703</v>
      </c>
      <c r="H4" s="21" t="s">
        <v>281</v>
      </c>
      <c r="I4" s="23" t="s">
        <v>932</v>
      </c>
      <c r="J4" s="21" t="s">
        <v>31</v>
      </c>
      <c r="K4" s="21" t="s">
        <v>31</v>
      </c>
      <c r="L4" s="23" t="s">
        <v>287</v>
      </c>
      <c r="M4" s="21" t="s">
        <v>32</v>
      </c>
      <c r="N4" s="23" t="s">
        <v>425</v>
      </c>
      <c r="O4" s="23" t="s">
        <v>98</v>
      </c>
      <c r="P4" s="23" t="s">
        <v>1693</v>
      </c>
      <c r="Q4" s="23" t="s">
        <v>374</v>
      </c>
      <c r="R4" s="23" t="s">
        <v>367</v>
      </c>
      <c r="S4" s="21" t="s">
        <v>35</v>
      </c>
      <c r="T4" s="154">
        <v>4.5730000000000004</v>
      </c>
      <c r="U4" s="23" t="s">
        <v>1704</v>
      </c>
      <c r="V4" s="168">
        <v>2.41E-2</v>
      </c>
      <c r="W4" s="170">
        <v>6.4619999999999997E-2</v>
      </c>
      <c r="X4" s="21" t="s">
        <v>373</v>
      </c>
      <c r="Y4" s="21" t="s">
        <v>98</v>
      </c>
      <c r="Z4" s="154">
        <v>1486000.48</v>
      </c>
      <c r="AA4" s="154">
        <v>1</v>
      </c>
      <c r="AB4" s="154">
        <v>84.18</v>
      </c>
      <c r="AC4" s="23"/>
      <c r="AD4" s="154">
        <v>1250.915</v>
      </c>
      <c r="AE4" s="23"/>
      <c r="AG4" s="21" t="s">
        <v>37</v>
      </c>
      <c r="AH4" s="165">
        <v>8.4400000000000002E-4</v>
      </c>
      <c r="AI4" s="165">
        <v>1.6895513586967999E-2</v>
      </c>
      <c r="AJ4" s="165">
        <v>1.9510317146091099E-3</v>
      </c>
    </row>
    <row r="5" spans="1:36">
      <c r="A5" s="23" t="s">
        <v>26</v>
      </c>
      <c r="B5" s="23">
        <v>378</v>
      </c>
      <c r="C5" s="23" t="s">
        <v>1470</v>
      </c>
      <c r="D5" s="23" t="s">
        <v>1471</v>
      </c>
      <c r="E5" s="21" t="s">
        <v>1286</v>
      </c>
      <c r="F5" s="23" t="s">
        <v>1705</v>
      </c>
      <c r="G5" s="23" t="s">
        <v>1706</v>
      </c>
      <c r="H5" s="21" t="s">
        <v>281</v>
      </c>
      <c r="I5" s="23" t="s">
        <v>932</v>
      </c>
      <c r="J5" s="21" t="s">
        <v>31</v>
      </c>
      <c r="K5" s="21" t="s">
        <v>31</v>
      </c>
      <c r="L5" s="23" t="s">
        <v>287</v>
      </c>
      <c r="M5" s="21" t="s">
        <v>32</v>
      </c>
      <c r="N5" s="23" t="s">
        <v>412</v>
      </c>
      <c r="O5" s="23" t="s">
        <v>98</v>
      </c>
      <c r="P5" s="23" t="s">
        <v>1707</v>
      </c>
      <c r="Q5" s="23" t="s">
        <v>374</v>
      </c>
      <c r="R5" s="23" t="s">
        <v>367</v>
      </c>
      <c r="S5" s="21" t="s">
        <v>35</v>
      </c>
      <c r="T5" s="154">
        <v>3.1309999999999998</v>
      </c>
      <c r="U5" s="23" t="s">
        <v>1708</v>
      </c>
      <c r="V5" s="168">
        <v>0.04</v>
      </c>
      <c r="W5" s="170">
        <v>5.6980000000000003E-2</v>
      </c>
      <c r="X5" s="21" t="s">
        <v>373</v>
      </c>
      <c r="Y5" s="21" t="s">
        <v>98</v>
      </c>
      <c r="Z5" s="154">
        <v>1993250.23</v>
      </c>
      <c r="AA5" s="154">
        <v>1</v>
      </c>
      <c r="AB5" s="154">
        <v>96.92</v>
      </c>
      <c r="AC5" s="23"/>
      <c r="AD5" s="154">
        <v>1931.8579999999999</v>
      </c>
      <c r="AE5" s="23"/>
      <c r="AG5" s="21" t="s">
        <v>37</v>
      </c>
      <c r="AH5" s="165">
        <v>2.9420000000000002E-3</v>
      </c>
      <c r="AI5" s="165">
        <v>2.60926840266879E-2</v>
      </c>
      <c r="AJ5" s="165">
        <v>3.0130871010993899E-3</v>
      </c>
    </row>
    <row r="6" spans="1:36">
      <c r="A6" s="23" t="s">
        <v>26</v>
      </c>
      <c r="B6" s="23">
        <v>378</v>
      </c>
      <c r="C6" s="23" t="s">
        <v>1709</v>
      </c>
      <c r="D6" s="23" t="s">
        <v>1710</v>
      </c>
      <c r="E6" s="21" t="s">
        <v>1286</v>
      </c>
      <c r="F6" s="23" t="s">
        <v>1711</v>
      </c>
      <c r="G6" s="23" t="s">
        <v>1712</v>
      </c>
      <c r="H6" s="21" t="s">
        <v>281</v>
      </c>
      <c r="I6" s="23" t="s">
        <v>932</v>
      </c>
      <c r="J6" s="21" t="s">
        <v>31</v>
      </c>
      <c r="K6" s="21" t="s">
        <v>185</v>
      </c>
      <c r="L6" s="23" t="s">
        <v>287</v>
      </c>
      <c r="M6" s="21" t="s">
        <v>32</v>
      </c>
      <c r="N6" s="23" t="s">
        <v>404</v>
      </c>
      <c r="O6" s="23" t="s">
        <v>98</v>
      </c>
      <c r="P6" s="23" t="s">
        <v>1707</v>
      </c>
      <c r="Q6" s="23" t="s">
        <v>374</v>
      </c>
      <c r="R6" s="23" t="s">
        <v>367</v>
      </c>
      <c r="S6" s="21" t="s">
        <v>35</v>
      </c>
      <c r="T6" s="154">
        <v>0.95399999999999996</v>
      </c>
      <c r="U6" s="23" t="s">
        <v>1713</v>
      </c>
      <c r="V6" s="168">
        <v>4.7500000000000001E-2</v>
      </c>
      <c r="W6" s="170">
        <v>6.0749999999999998E-2</v>
      </c>
      <c r="X6" s="21" t="s">
        <v>373</v>
      </c>
      <c r="Y6" s="21" t="s">
        <v>98</v>
      </c>
      <c r="Z6" s="152">
        <v>900259.79</v>
      </c>
      <c r="AA6" s="152">
        <v>1</v>
      </c>
      <c r="AB6" s="152">
        <v>99.82</v>
      </c>
      <c r="AC6" s="23"/>
      <c r="AD6" s="152">
        <v>898.63900000000001</v>
      </c>
      <c r="AG6" s="2" t="s">
        <v>37</v>
      </c>
      <c r="AH6" s="165">
        <v>1.0870000000000001E-3</v>
      </c>
      <c r="AI6" s="165">
        <v>1.21374916794475E-2</v>
      </c>
      <c r="AJ6" s="165">
        <v>1.40159285957853E-3</v>
      </c>
    </row>
    <row r="7" spans="1:36">
      <c r="A7" s="23" t="s">
        <v>26</v>
      </c>
      <c r="B7" s="23">
        <v>378</v>
      </c>
      <c r="C7" s="23" t="s">
        <v>1695</v>
      </c>
      <c r="D7" s="23" t="s">
        <v>1696</v>
      </c>
      <c r="E7" s="21" t="s">
        <v>1286</v>
      </c>
      <c r="F7" s="23" t="s">
        <v>1714</v>
      </c>
      <c r="G7" s="23" t="s">
        <v>1715</v>
      </c>
      <c r="H7" s="21" t="s">
        <v>281</v>
      </c>
      <c r="I7" s="23" t="s">
        <v>718</v>
      </c>
      <c r="J7" s="21" t="s">
        <v>31</v>
      </c>
      <c r="K7" s="21" t="s">
        <v>31</v>
      </c>
      <c r="L7" s="23" t="s">
        <v>287</v>
      </c>
      <c r="M7" s="21" t="s">
        <v>32</v>
      </c>
      <c r="N7" s="23" t="s">
        <v>425</v>
      </c>
      <c r="O7" s="23" t="s">
        <v>98</v>
      </c>
      <c r="P7" s="23" t="s">
        <v>1699</v>
      </c>
      <c r="Q7" s="23" t="s">
        <v>374</v>
      </c>
      <c r="R7" s="23" t="s">
        <v>367</v>
      </c>
      <c r="S7" s="21" t="s">
        <v>35</v>
      </c>
      <c r="T7" s="154">
        <v>5.133</v>
      </c>
      <c r="U7" s="23" t="s">
        <v>1716</v>
      </c>
      <c r="V7" s="168">
        <v>6.4999999999999997E-3</v>
      </c>
      <c r="W7" s="170">
        <v>3.3890000000000003E-2</v>
      </c>
      <c r="X7" s="21" t="s">
        <v>373</v>
      </c>
      <c r="Y7" s="21" t="s">
        <v>98</v>
      </c>
      <c r="Z7" s="152">
        <v>1462432.14</v>
      </c>
      <c r="AA7" s="152">
        <v>1</v>
      </c>
      <c r="AB7" s="152">
        <v>98.12</v>
      </c>
      <c r="AC7" s="23"/>
      <c r="AD7" s="152">
        <v>1434.9380000000001</v>
      </c>
      <c r="AG7" s="2" t="s">
        <v>37</v>
      </c>
      <c r="AH7" s="165">
        <v>6.0099999999999997E-4</v>
      </c>
      <c r="AI7" s="165">
        <v>1.9381027124225601E-2</v>
      </c>
      <c r="AJ7" s="165">
        <v>2.2380496684178898E-3</v>
      </c>
    </row>
    <row r="8" spans="1:36">
      <c r="A8" s="23" t="s">
        <v>26</v>
      </c>
      <c r="B8" s="23">
        <v>378</v>
      </c>
      <c r="C8" s="23" t="s">
        <v>1717</v>
      </c>
      <c r="D8" s="23" t="s">
        <v>1718</v>
      </c>
      <c r="E8" s="21" t="s">
        <v>1286</v>
      </c>
      <c r="F8" s="23" t="s">
        <v>1719</v>
      </c>
      <c r="G8" s="23" t="s">
        <v>1720</v>
      </c>
      <c r="H8" s="21" t="s">
        <v>281</v>
      </c>
      <c r="I8" s="23" t="s">
        <v>932</v>
      </c>
      <c r="J8" s="21" t="s">
        <v>31</v>
      </c>
      <c r="K8" s="21" t="s">
        <v>31</v>
      </c>
      <c r="L8" s="23" t="s">
        <v>287</v>
      </c>
      <c r="M8" s="21" t="s">
        <v>32</v>
      </c>
      <c r="N8" s="23" t="s">
        <v>408</v>
      </c>
      <c r="O8" s="23" t="s">
        <v>98</v>
      </c>
      <c r="P8" s="23" t="s">
        <v>1721</v>
      </c>
      <c r="Q8" s="23" t="s">
        <v>374</v>
      </c>
      <c r="R8" s="23" t="s">
        <v>367</v>
      </c>
      <c r="S8" s="21" t="s">
        <v>35</v>
      </c>
      <c r="T8" s="154">
        <v>2.4870000000000001</v>
      </c>
      <c r="U8" s="23" t="s">
        <v>1722</v>
      </c>
      <c r="V8" s="168">
        <v>5.2999999999999999E-2</v>
      </c>
      <c r="W8" s="170">
        <v>5.7820000000000003E-2</v>
      </c>
      <c r="X8" s="21" t="s">
        <v>373</v>
      </c>
      <c r="Y8" s="21" t="s">
        <v>98</v>
      </c>
      <c r="Z8" s="154">
        <v>1687371.51</v>
      </c>
      <c r="AA8" s="154">
        <v>1</v>
      </c>
      <c r="AB8" s="154">
        <v>100.33</v>
      </c>
      <c r="AC8" s="23"/>
      <c r="AD8" s="154">
        <v>1692.94</v>
      </c>
      <c r="AE8" s="23"/>
      <c r="AG8" s="21" t="s">
        <v>37</v>
      </c>
      <c r="AH8" s="165">
        <v>3.718E-3</v>
      </c>
      <c r="AI8" s="165">
        <v>2.2865728954164E-2</v>
      </c>
      <c r="AJ8" s="165">
        <v>2.6404502081333698E-3</v>
      </c>
    </row>
    <row r="9" spans="1:36">
      <c r="A9" s="23" t="s">
        <v>26</v>
      </c>
      <c r="B9" s="23">
        <v>378</v>
      </c>
      <c r="C9" s="23" t="s">
        <v>1723</v>
      </c>
      <c r="D9" s="23" t="s">
        <v>1724</v>
      </c>
      <c r="E9" s="21" t="s">
        <v>1286</v>
      </c>
      <c r="F9" s="23" t="s">
        <v>1725</v>
      </c>
      <c r="G9" s="23" t="s">
        <v>1726</v>
      </c>
      <c r="H9" s="21" t="s">
        <v>281</v>
      </c>
      <c r="I9" s="23" t="s">
        <v>932</v>
      </c>
      <c r="J9" s="21" t="s">
        <v>31</v>
      </c>
      <c r="K9" s="21" t="s">
        <v>31</v>
      </c>
      <c r="L9" s="23" t="s">
        <v>287</v>
      </c>
      <c r="M9" s="21" t="s">
        <v>32</v>
      </c>
      <c r="N9" s="23" t="s">
        <v>446</v>
      </c>
      <c r="O9" s="23" t="s">
        <v>98</v>
      </c>
      <c r="P9" s="23" t="s">
        <v>1727</v>
      </c>
      <c r="Q9" s="23" t="s">
        <v>376</v>
      </c>
      <c r="R9" s="23" t="s">
        <v>367</v>
      </c>
      <c r="S9" s="21" t="s">
        <v>35</v>
      </c>
      <c r="T9" s="154">
        <v>2.323</v>
      </c>
      <c r="U9" s="23" t="s">
        <v>1728</v>
      </c>
      <c r="V9" s="168">
        <v>3.6499999999999998E-2</v>
      </c>
      <c r="W9" s="170">
        <v>5.7189999999999998E-2</v>
      </c>
      <c r="X9" s="21" t="s">
        <v>373</v>
      </c>
      <c r="Y9" s="21" t="s">
        <v>98</v>
      </c>
      <c r="Z9" s="154">
        <v>1300000</v>
      </c>
      <c r="AA9" s="154">
        <v>1</v>
      </c>
      <c r="AB9" s="154">
        <v>95.7</v>
      </c>
      <c r="AC9" s="23"/>
      <c r="AD9" s="154">
        <v>1244.0999999999999</v>
      </c>
      <c r="AE9" s="23"/>
      <c r="AG9" s="21" t="s">
        <v>37</v>
      </c>
      <c r="AH9" s="165">
        <v>6.4700000000000001E-4</v>
      </c>
      <c r="AI9" s="165">
        <v>1.6803463884088699E-2</v>
      </c>
      <c r="AJ9" s="165">
        <v>1.94040215376662E-3</v>
      </c>
    </row>
    <row r="10" spans="1:36">
      <c r="A10" s="23" t="s">
        <v>26</v>
      </c>
      <c r="B10" s="23">
        <v>378</v>
      </c>
      <c r="C10" s="23" t="s">
        <v>1486</v>
      </c>
      <c r="D10" s="23" t="s">
        <v>1487</v>
      </c>
      <c r="E10" s="21" t="s">
        <v>1286</v>
      </c>
      <c r="F10" s="23" t="s">
        <v>1729</v>
      </c>
      <c r="G10" s="23" t="s">
        <v>1730</v>
      </c>
      <c r="H10" s="21" t="s">
        <v>281</v>
      </c>
      <c r="I10" s="23" t="s">
        <v>718</v>
      </c>
      <c r="J10" s="21" t="s">
        <v>31</v>
      </c>
      <c r="K10" s="21" t="s">
        <v>31</v>
      </c>
      <c r="L10" s="23" t="s">
        <v>287</v>
      </c>
      <c r="M10" s="21" t="s">
        <v>32</v>
      </c>
      <c r="N10" s="23" t="s">
        <v>425</v>
      </c>
      <c r="O10" s="23" t="s">
        <v>98</v>
      </c>
      <c r="P10" s="23" t="s">
        <v>1731</v>
      </c>
      <c r="Q10" s="23" t="s">
        <v>376</v>
      </c>
      <c r="R10" s="23" t="s">
        <v>367</v>
      </c>
      <c r="S10" s="21" t="s">
        <v>35</v>
      </c>
      <c r="T10" s="154">
        <v>2.956</v>
      </c>
      <c r="U10" s="23" t="s">
        <v>1732</v>
      </c>
      <c r="V10" s="168">
        <v>3.3500000000000002E-2</v>
      </c>
      <c r="W10" s="170">
        <v>2.853E-2</v>
      </c>
      <c r="X10" s="21" t="s">
        <v>373</v>
      </c>
      <c r="Y10" s="21" t="s">
        <v>98</v>
      </c>
      <c r="Z10" s="154">
        <v>211236.38</v>
      </c>
      <c r="AA10" s="154">
        <v>1</v>
      </c>
      <c r="AB10" s="154">
        <v>115.92</v>
      </c>
      <c r="AC10" s="23"/>
      <c r="AD10" s="154">
        <v>244.86500000000001</v>
      </c>
      <c r="AE10" s="23"/>
      <c r="AG10" s="21" t="s">
        <v>37</v>
      </c>
      <c r="AH10" s="165">
        <v>3.3300000000000002E-4</v>
      </c>
      <c r="AI10" s="165">
        <v>3.3072773420170999E-3</v>
      </c>
      <c r="AJ10" s="165">
        <v>3.8191221297117502E-4</v>
      </c>
    </row>
    <row r="11" spans="1:36">
      <c r="A11" s="23" t="s">
        <v>26</v>
      </c>
      <c r="B11" s="23">
        <v>378</v>
      </c>
      <c r="C11" s="23" t="s">
        <v>1733</v>
      </c>
      <c r="D11" s="23" t="s">
        <v>1734</v>
      </c>
      <c r="E11" s="21" t="s">
        <v>1286</v>
      </c>
      <c r="F11" s="23" t="s">
        <v>1735</v>
      </c>
      <c r="G11" s="23" t="s">
        <v>1736</v>
      </c>
      <c r="H11" s="21" t="s">
        <v>281</v>
      </c>
      <c r="I11" s="23" t="s">
        <v>718</v>
      </c>
      <c r="J11" s="21" t="s">
        <v>31</v>
      </c>
      <c r="K11" s="21" t="s">
        <v>31</v>
      </c>
      <c r="L11" s="23" t="s">
        <v>287</v>
      </c>
      <c r="M11" s="21" t="s">
        <v>32</v>
      </c>
      <c r="N11" s="23" t="s">
        <v>409</v>
      </c>
      <c r="O11" s="23" t="s">
        <v>98</v>
      </c>
      <c r="P11" s="23" t="s">
        <v>1731</v>
      </c>
      <c r="Q11" s="23" t="s">
        <v>376</v>
      </c>
      <c r="R11" s="23" t="s">
        <v>367</v>
      </c>
      <c r="S11" s="21" t="s">
        <v>35</v>
      </c>
      <c r="T11" s="154">
        <v>3.68</v>
      </c>
      <c r="U11" s="23" t="s">
        <v>1737</v>
      </c>
      <c r="V11" s="168">
        <v>1.09E-2</v>
      </c>
      <c r="W11" s="170">
        <v>3.3869999999999997E-2</v>
      </c>
      <c r="X11" s="21" t="s">
        <v>373</v>
      </c>
      <c r="Y11" s="21" t="s">
        <v>98</v>
      </c>
      <c r="Z11" s="154">
        <v>6450000</v>
      </c>
      <c r="AA11" s="154">
        <v>1</v>
      </c>
      <c r="AB11" s="154">
        <v>101.16</v>
      </c>
      <c r="AC11" s="23"/>
      <c r="AD11" s="154">
        <v>6524.82</v>
      </c>
      <c r="AE11" s="23"/>
      <c r="AG11" s="21" t="s">
        <v>37</v>
      </c>
      <c r="AH11" s="165">
        <v>7.1040000000000001E-3</v>
      </c>
      <c r="AI11" s="165">
        <v>8.8127624162189305E-2</v>
      </c>
      <c r="AJ11" s="165">
        <v>1.0176653629884701E-2</v>
      </c>
    </row>
    <row r="12" spans="1:36">
      <c r="A12" s="23" t="s">
        <v>26</v>
      </c>
      <c r="B12" s="23">
        <v>378</v>
      </c>
      <c r="C12" s="23" t="s">
        <v>1738</v>
      </c>
      <c r="D12" s="23" t="s">
        <v>1739</v>
      </c>
      <c r="E12" s="21" t="s">
        <v>1286</v>
      </c>
      <c r="F12" s="23" t="s">
        <v>1740</v>
      </c>
      <c r="G12" s="23" t="s">
        <v>1741</v>
      </c>
      <c r="H12" s="21" t="s">
        <v>281</v>
      </c>
      <c r="I12" s="23" t="s">
        <v>932</v>
      </c>
      <c r="J12" s="21" t="s">
        <v>31</v>
      </c>
      <c r="K12" s="21" t="s">
        <v>31</v>
      </c>
      <c r="L12" s="23" t="s">
        <v>287</v>
      </c>
      <c r="M12" s="21" t="s">
        <v>32</v>
      </c>
      <c r="N12" s="23" t="s">
        <v>401</v>
      </c>
      <c r="O12" s="23" t="s">
        <v>98</v>
      </c>
      <c r="P12" s="23" t="s">
        <v>1707</v>
      </c>
      <c r="Q12" s="23" t="s">
        <v>374</v>
      </c>
      <c r="R12" s="23" t="s">
        <v>367</v>
      </c>
      <c r="S12" s="21" t="s">
        <v>35</v>
      </c>
      <c r="T12" s="154">
        <v>4.7069999999999999</v>
      </c>
      <c r="U12" s="23" t="s">
        <v>1742</v>
      </c>
      <c r="V12" s="168">
        <v>5.7500000000000002E-2</v>
      </c>
      <c r="W12" s="170">
        <v>6.7390000000000005E-2</v>
      </c>
      <c r="X12" s="21" t="s">
        <v>373</v>
      </c>
      <c r="Y12" s="21" t="s">
        <v>98</v>
      </c>
      <c r="Z12" s="154">
        <v>1279000</v>
      </c>
      <c r="AA12" s="154">
        <v>1</v>
      </c>
      <c r="AB12" s="154">
        <v>97.35</v>
      </c>
      <c r="AC12" s="23"/>
      <c r="AD12" s="154">
        <v>1245.107</v>
      </c>
      <c r="AE12" s="23"/>
      <c r="AG12" s="21" t="s">
        <v>37</v>
      </c>
      <c r="AH12" s="165">
        <v>2.4359999999999998E-3</v>
      </c>
      <c r="AI12" s="165">
        <v>1.68170581983716E-2</v>
      </c>
      <c r="AJ12" s="165">
        <v>1.94197197513771E-3</v>
      </c>
    </row>
    <row r="13" spans="1:36">
      <c r="A13" s="23" t="s">
        <v>26</v>
      </c>
      <c r="B13" s="23">
        <v>378</v>
      </c>
      <c r="C13" s="23" t="s">
        <v>1743</v>
      </c>
      <c r="D13" s="23" t="s">
        <v>1744</v>
      </c>
      <c r="E13" s="21" t="s">
        <v>1286</v>
      </c>
      <c r="F13" s="23" t="s">
        <v>1745</v>
      </c>
      <c r="G13" s="23" t="s">
        <v>1746</v>
      </c>
      <c r="H13" s="21" t="s">
        <v>281</v>
      </c>
      <c r="I13" s="23" t="s">
        <v>932</v>
      </c>
      <c r="J13" s="21" t="s">
        <v>31</v>
      </c>
      <c r="K13" s="21" t="s">
        <v>31</v>
      </c>
      <c r="L13" s="23" t="s">
        <v>287</v>
      </c>
      <c r="M13" s="21" t="s">
        <v>32</v>
      </c>
      <c r="N13" s="23" t="s">
        <v>425</v>
      </c>
      <c r="O13" s="23" t="s">
        <v>98</v>
      </c>
      <c r="P13" s="23" t="s">
        <v>1699</v>
      </c>
      <c r="Q13" s="23" t="s">
        <v>374</v>
      </c>
      <c r="R13" s="23" t="s">
        <v>367</v>
      </c>
      <c r="S13" s="21" t="s">
        <v>35</v>
      </c>
      <c r="T13" s="154">
        <v>5.38</v>
      </c>
      <c r="U13" s="23" t="s">
        <v>1747</v>
      </c>
      <c r="V13" s="168">
        <v>2.5499999999999998E-2</v>
      </c>
      <c r="W13" s="170">
        <v>6.1440000000000002E-2</v>
      </c>
      <c r="X13" s="21" t="s">
        <v>373</v>
      </c>
      <c r="Y13" s="21" t="s">
        <v>98</v>
      </c>
      <c r="Z13" s="154">
        <v>1675555.62</v>
      </c>
      <c r="AA13" s="154">
        <v>1</v>
      </c>
      <c r="AB13" s="154">
        <v>82.82</v>
      </c>
      <c r="AC13" s="23"/>
      <c r="AD13" s="154">
        <v>1387.6949999999999</v>
      </c>
      <c r="AE13" s="23"/>
      <c r="AG13" s="21" t="s">
        <v>37</v>
      </c>
      <c r="AH13" s="165">
        <v>9.3099999999999997E-4</v>
      </c>
      <c r="AI13" s="165">
        <v>1.8742935116575401E-2</v>
      </c>
      <c r="AJ13" s="165">
        <v>2.1643651522677298E-3</v>
      </c>
    </row>
    <row r="14" spans="1:36">
      <c r="A14" s="23" t="s">
        <v>26</v>
      </c>
      <c r="B14" s="23">
        <v>378</v>
      </c>
      <c r="C14" s="23" t="s">
        <v>1743</v>
      </c>
      <c r="D14" s="23" t="s">
        <v>1744</v>
      </c>
      <c r="E14" s="21" t="s">
        <v>1286</v>
      </c>
      <c r="F14" s="23" t="s">
        <v>1748</v>
      </c>
      <c r="G14" s="23" t="s">
        <v>1749</v>
      </c>
      <c r="H14" s="21" t="s">
        <v>281</v>
      </c>
      <c r="I14" s="23" t="s">
        <v>718</v>
      </c>
      <c r="J14" s="21" t="s">
        <v>31</v>
      </c>
      <c r="K14" s="21" t="s">
        <v>31</v>
      </c>
      <c r="L14" s="23" t="s">
        <v>287</v>
      </c>
      <c r="M14" s="21" t="s">
        <v>32</v>
      </c>
      <c r="N14" s="23" t="s">
        <v>425</v>
      </c>
      <c r="O14" s="23" t="s">
        <v>98</v>
      </c>
      <c r="P14" s="23" t="s">
        <v>1699</v>
      </c>
      <c r="Q14" s="23" t="s">
        <v>374</v>
      </c>
      <c r="R14" s="23" t="s">
        <v>367</v>
      </c>
      <c r="S14" s="21" t="s">
        <v>35</v>
      </c>
      <c r="T14" s="154">
        <v>4.2089999999999996</v>
      </c>
      <c r="U14" s="23" t="s">
        <v>1750</v>
      </c>
      <c r="V14" s="168">
        <v>5.0000000000000001E-3</v>
      </c>
      <c r="W14" s="170">
        <v>3.3119999999999997E-2</v>
      </c>
      <c r="X14" s="21" t="s">
        <v>373</v>
      </c>
      <c r="Y14" s="21" t="s">
        <v>98</v>
      </c>
      <c r="Z14" s="154">
        <v>1125823.04</v>
      </c>
      <c r="AA14" s="154">
        <v>1</v>
      </c>
      <c r="AB14" s="154">
        <v>100.45</v>
      </c>
      <c r="AC14" s="23"/>
      <c r="AD14" s="154">
        <v>1130.8889999999999</v>
      </c>
      <c r="AE14" s="23"/>
      <c r="AG14" s="21" t="s">
        <v>37</v>
      </c>
      <c r="AH14" s="165">
        <v>5.9800000000000001E-4</v>
      </c>
      <c r="AI14" s="165">
        <v>1.52743803256019E-2</v>
      </c>
      <c r="AJ14" s="165">
        <v>1.7638292131727201E-3</v>
      </c>
    </row>
    <row r="15" spans="1:36">
      <c r="A15" s="23" t="s">
        <v>26</v>
      </c>
      <c r="B15" s="23">
        <v>378</v>
      </c>
      <c r="C15" s="23" t="s">
        <v>1743</v>
      </c>
      <c r="D15" s="23" t="s">
        <v>1744</v>
      </c>
      <c r="E15" s="21" t="s">
        <v>1286</v>
      </c>
      <c r="F15" s="23" t="s">
        <v>1751</v>
      </c>
      <c r="G15" s="23" t="s">
        <v>1752</v>
      </c>
      <c r="H15" s="21" t="s">
        <v>281</v>
      </c>
      <c r="I15" s="23" t="s">
        <v>718</v>
      </c>
      <c r="J15" s="21" t="s">
        <v>31</v>
      </c>
      <c r="K15" s="21" t="s">
        <v>31</v>
      </c>
      <c r="L15" s="23" t="s">
        <v>287</v>
      </c>
      <c r="M15" s="21" t="s">
        <v>32</v>
      </c>
      <c r="N15" s="23" t="s">
        <v>425</v>
      </c>
      <c r="O15" s="23" t="s">
        <v>98</v>
      </c>
      <c r="P15" s="23" t="s">
        <v>1699</v>
      </c>
      <c r="Q15" s="23" t="s">
        <v>374</v>
      </c>
      <c r="R15" s="23" t="s">
        <v>367</v>
      </c>
      <c r="S15" s="21" t="s">
        <v>35</v>
      </c>
      <c r="T15" s="154">
        <v>1.21</v>
      </c>
      <c r="U15" s="23" t="s">
        <v>1323</v>
      </c>
      <c r="V15" s="168">
        <v>4.7500000000000001E-2</v>
      </c>
      <c r="W15" s="170">
        <v>2.843E-2</v>
      </c>
      <c r="X15" s="21" t="s">
        <v>373</v>
      </c>
      <c r="Y15" s="21" t="s">
        <v>98</v>
      </c>
      <c r="Z15" s="154">
        <v>0.41</v>
      </c>
      <c r="AA15" s="154">
        <v>1</v>
      </c>
      <c r="AB15" s="154">
        <v>142.59</v>
      </c>
      <c r="AC15" s="23"/>
      <c r="AD15" s="154">
        <v>1E-3</v>
      </c>
      <c r="AE15" s="23"/>
      <c r="AG15" s="21" t="s">
        <v>37</v>
      </c>
      <c r="AH15" s="165">
        <v>0</v>
      </c>
      <c r="AI15" s="165">
        <v>7.896169321157511E-9</v>
      </c>
      <c r="AJ15" s="165">
        <v>9.11820566460002E-10</v>
      </c>
    </row>
    <row r="16" spans="1:36">
      <c r="A16" s="23" t="s">
        <v>26</v>
      </c>
      <c r="B16" s="23">
        <v>378</v>
      </c>
      <c r="C16" s="23" t="s">
        <v>1753</v>
      </c>
      <c r="D16" s="23" t="s">
        <v>1754</v>
      </c>
      <c r="E16" s="21" t="s">
        <v>1286</v>
      </c>
      <c r="F16" s="23" t="s">
        <v>1755</v>
      </c>
      <c r="G16" s="23" t="s">
        <v>1756</v>
      </c>
      <c r="H16" s="21" t="s">
        <v>281</v>
      </c>
      <c r="I16" s="23" t="s">
        <v>718</v>
      </c>
      <c r="J16" s="21" t="s">
        <v>31</v>
      </c>
      <c r="K16" s="21" t="s">
        <v>31</v>
      </c>
      <c r="L16" s="23" t="s">
        <v>287</v>
      </c>
      <c r="M16" s="21" t="s">
        <v>32</v>
      </c>
      <c r="N16" s="23" t="s">
        <v>409</v>
      </c>
      <c r="O16" s="23" t="s">
        <v>98</v>
      </c>
      <c r="P16" s="23" t="s">
        <v>1731</v>
      </c>
      <c r="Q16" s="23" t="s">
        <v>376</v>
      </c>
      <c r="R16" s="23" t="s">
        <v>367</v>
      </c>
      <c r="S16" s="21" t="s">
        <v>35</v>
      </c>
      <c r="T16" s="154">
        <v>4.1150000000000002</v>
      </c>
      <c r="U16" s="23" t="s">
        <v>1757</v>
      </c>
      <c r="V16" s="168">
        <v>3.1699999999999999E-2</v>
      </c>
      <c r="W16" s="170">
        <v>3.594E-2</v>
      </c>
      <c r="X16" s="21" t="s">
        <v>373</v>
      </c>
      <c r="Y16" s="21" t="s">
        <v>98</v>
      </c>
      <c r="Z16" s="154">
        <v>5450000</v>
      </c>
      <c r="AA16" s="154">
        <v>1</v>
      </c>
      <c r="AB16" s="154">
        <v>105.55</v>
      </c>
      <c r="AC16" s="23"/>
      <c r="AD16" s="154">
        <v>5752.4750000000004</v>
      </c>
      <c r="AE16" s="23"/>
      <c r="AG16" s="21" t="s">
        <v>37</v>
      </c>
      <c r="AH16" s="165">
        <v>6.4539999999999997E-3</v>
      </c>
      <c r="AI16" s="165">
        <v>7.76959295125981E-2</v>
      </c>
      <c r="AJ16" s="165">
        <v>8.9720399320702901E-3</v>
      </c>
    </row>
    <row r="17" spans="1:36">
      <c r="A17" s="23" t="s">
        <v>26</v>
      </c>
      <c r="B17" s="23">
        <v>378</v>
      </c>
      <c r="C17" s="23" t="s">
        <v>1758</v>
      </c>
      <c r="D17" s="23" t="s">
        <v>1759</v>
      </c>
      <c r="E17" s="21" t="s">
        <v>1286</v>
      </c>
      <c r="F17" s="23" t="s">
        <v>1760</v>
      </c>
      <c r="G17" s="23" t="s">
        <v>1761</v>
      </c>
      <c r="H17" s="21" t="s">
        <v>281</v>
      </c>
      <c r="I17" s="23" t="s">
        <v>718</v>
      </c>
      <c r="J17" s="21" t="s">
        <v>31</v>
      </c>
      <c r="K17" s="21" t="s">
        <v>31</v>
      </c>
      <c r="L17" s="23" t="s">
        <v>287</v>
      </c>
      <c r="M17" s="21" t="s">
        <v>32</v>
      </c>
      <c r="N17" s="23" t="s">
        <v>401</v>
      </c>
      <c r="O17" s="23" t="s">
        <v>98</v>
      </c>
      <c r="P17" s="23" t="s">
        <v>1727</v>
      </c>
      <c r="Q17" s="23" t="s">
        <v>376</v>
      </c>
      <c r="R17" s="23" t="s">
        <v>367</v>
      </c>
      <c r="S17" s="21" t="s">
        <v>35</v>
      </c>
      <c r="T17" s="154">
        <v>5.9729999999999999</v>
      </c>
      <c r="U17" s="23" t="s">
        <v>1762</v>
      </c>
      <c r="V17" s="168">
        <v>3.3000000000000002E-2</v>
      </c>
      <c r="W17" s="170">
        <v>4.1739999999999999E-2</v>
      </c>
      <c r="X17" s="21" t="s">
        <v>373</v>
      </c>
      <c r="Y17" s="21" t="s">
        <v>98</v>
      </c>
      <c r="Z17" s="154">
        <v>2143589.7999999998</v>
      </c>
      <c r="AA17" s="154">
        <v>1</v>
      </c>
      <c r="AB17" s="154">
        <v>100.71</v>
      </c>
      <c r="AC17" s="23"/>
      <c r="AD17" s="154">
        <v>2158.8090000000002</v>
      </c>
      <c r="AE17" s="23"/>
      <c r="AG17" s="21" t="s">
        <v>37</v>
      </c>
      <c r="AH17" s="165">
        <v>1.712E-3</v>
      </c>
      <c r="AI17" s="165">
        <v>2.91580049003182E-2</v>
      </c>
      <c r="AJ17" s="165">
        <v>3.36705907177206E-3</v>
      </c>
    </row>
    <row r="18" spans="1:36">
      <c r="A18" s="23" t="s">
        <v>26</v>
      </c>
      <c r="B18" s="23">
        <v>378</v>
      </c>
      <c r="C18" s="23" t="s">
        <v>1763</v>
      </c>
      <c r="D18" s="23" t="s">
        <v>1764</v>
      </c>
      <c r="E18" s="21" t="s">
        <v>1286</v>
      </c>
      <c r="F18" s="23" t="s">
        <v>1765</v>
      </c>
      <c r="G18" s="23" t="s">
        <v>1766</v>
      </c>
      <c r="H18" s="21" t="s">
        <v>281</v>
      </c>
      <c r="I18" s="23" t="s">
        <v>718</v>
      </c>
      <c r="J18" s="21" t="s">
        <v>31</v>
      </c>
      <c r="K18" s="21" t="s">
        <v>31</v>
      </c>
      <c r="L18" s="23" t="s">
        <v>287</v>
      </c>
      <c r="M18" s="21" t="s">
        <v>32</v>
      </c>
      <c r="N18" s="23" t="s">
        <v>425</v>
      </c>
      <c r="O18" s="23" t="s">
        <v>98</v>
      </c>
      <c r="P18" s="23" t="s">
        <v>1721</v>
      </c>
      <c r="Q18" s="23" t="s">
        <v>374</v>
      </c>
      <c r="R18" s="23" t="s">
        <v>367</v>
      </c>
      <c r="S18" s="21" t="s">
        <v>35</v>
      </c>
      <c r="T18" s="154">
        <v>3.028</v>
      </c>
      <c r="U18" s="23" t="s">
        <v>1767</v>
      </c>
      <c r="V18" s="168">
        <v>1.7999999999999999E-2</v>
      </c>
      <c r="W18" s="170">
        <v>3.0200000000000001E-2</v>
      </c>
      <c r="X18" s="21" t="s">
        <v>373</v>
      </c>
      <c r="Y18" s="21" t="s">
        <v>98</v>
      </c>
      <c r="Z18" s="154">
        <v>743182.37</v>
      </c>
      <c r="AA18" s="154">
        <v>1</v>
      </c>
      <c r="AB18" s="154">
        <v>110.52</v>
      </c>
      <c r="AC18" s="23"/>
      <c r="AD18" s="154">
        <v>821.36500000000001</v>
      </c>
      <c r="AE18" s="23"/>
      <c r="AG18" s="21" t="s">
        <v>37</v>
      </c>
      <c r="AH18" s="165">
        <v>9.4200000000000002E-4</v>
      </c>
      <c r="AI18" s="165">
        <v>1.10937864505552E-2</v>
      </c>
      <c r="AJ18" s="165">
        <v>1.2810696217503E-3</v>
      </c>
    </row>
    <row r="19" spans="1:36">
      <c r="A19" s="23" t="s">
        <v>26</v>
      </c>
      <c r="B19" s="23">
        <v>378</v>
      </c>
      <c r="C19" s="23" t="s">
        <v>1763</v>
      </c>
      <c r="D19" s="23" t="s">
        <v>1764</v>
      </c>
      <c r="E19" s="21" t="s">
        <v>1286</v>
      </c>
      <c r="F19" s="23" t="s">
        <v>1768</v>
      </c>
      <c r="G19" s="23" t="s">
        <v>1769</v>
      </c>
      <c r="H19" s="21" t="s">
        <v>281</v>
      </c>
      <c r="I19" s="23" t="s">
        <v>718</v>
      </c>
      <c r="J19" s="21" t="s">
        <v>31</v>
      </c>
      <c r="K19" s="21" t="s">
        <v>31</v>
      </c>
      <c r="L19" s="23" t="s">
        <v>287</v>
      </c>
      <c r="M19" s="21" t="s">
        <v>32</v>
      </c>
      <c r="N19" s="23" t="s">
        <v>425</v>
      </c>
      <c r="O19" s="23" t="s">
        <v>98</v>
      </c>
      <c r="P19" s="23" t="s">
        <v>1770</v>
      </c>
      <c r="Q19" s="23" t="s">
        <v>374</v>
      </c>
      <c r="R19" s="23" t="s">
        <v>367</v>
      </c>
      <c r="S19" s="21" t="s">
        <v>35</v>
      </c>
      <c r="T19" s="154">
        <v>1.9419999999999999</v>
      </c>
      <c r="U19" s="23" t="s">
        <v>1771</v>
      </c>
      <c r="V19" s="168">
        <v>2.2499999999999999E-2</v>
      </c>
      <c r="W19" s="170">
        <v>3.3320000000000002E-2</v>
      </c>
      <c r="X19" s="21" t="s">
        <v>373</v>
      </c>
      <c r="Y19" s="21" t="s">
        <v>98</v>
      </c>
      <c r="Z19" s="154">
        <v>360250.43</v>
      </c>
      <c r="AA19" s="154">
        <v>1</v>
      </c>
      <c r="AB19" s="154">
        <v>111.81</v>
      </c>
      <c r="AC19" s="23"/>
      <c r="AD19" s="154">
        <v>402.79599999999999</v>
      </c>
      <c r="AE19" s="23"/>
      <c r="AG19" s="21" t="s">
        <v>37</v>
      </c>
      <c r="AH19" s="165">
        <v>7.2199999999999999E-4</v>
      </c>
      <c r="AI19" s="165">
        <v>5.4403730695521497E-3</v>
      </c>
      <c r="AJ19" s="165">
        <v>6.2823425540545501E-4</v>
      </c>
    </row>
    <row r="20" spans="1:36">
      <c r="A20" s="2" t="s">
        <v>26</v>
      </c>
      <c r="B20" s="2">
        <v>378</v>
      </c>
      <c r="C20" s="2" t="s">
        <v>1502</v>
      </c>
      <c r="D20" s="2" t="s">
        <v>1503</v>
      </c>
      <c r="E20" s="21" t="s">
        <v>1286</v>
      </c>
      <c r="F20" s="2" t="s">
        <v>1772</v>
      </c>
      <c r="G20" s="2" t="s">
        <v>1773</v>
      </c>
      <c r="H20" s="21" t="s">
        <v>281</v>
      </c>
      <c r="I20" s="23" t="s">
        <v>718</v>
      </c>
      <c r="J20" s="21" t="s">
        <v>31</v>
      </c>
      <c r="K20" s="21" t="s">
        <v>31</v>
      </c>
      <c r="L20" s="23" t="s">
        <v>287</v>
      </c>
      <c r="M20" s="21" t="s">
        <v>32</v>
      </c>
      <c r="N20" s="23" t="s">
        <v>406</v>
      </c>
      <c r="O20" s="23" t="s">
        <v>98</v>
      </c>
      <c r="P20" s="2" t="s">
        <v>1774</v>
      </c>
      <c r="Q20" s="23" t="s">
        <v>376</v>
      </c>
      <c r="R20" s="23" t="s">
        <v>367</v>
      </c>
      <c r="S20" s="2" t="s">
        <v>35</v>
      </c>
      <c r="T20" s="152">
        <v>4.7850000000000001</v>
      </c>
      <c r="U20" s="2" t="s">
        <v>1775</v>
      </c>
      <c r="V20" s="169">
        <v>4.4000000000000003E-3</v>
      </c>
      <c r="W20" s="165">
        <v>2.9190000000000001E-2</v>
      </c>
      <c r="X20" s="21" t="s">
        <v>373</v>
      </c>
      <c r="Y20" s="21" t="s">
        <v>98</v>
      </c>
      <c r="Z20" s="152">
        <v>2814349.8</v>
      </c>
      <c r="AA20" s="152">
        <v>1</v>
      </c>
      <c r="AB20" s="152">
        <v>101.08</v>
      </c>
      <c r="AD20" s="152">
        <v>2844.7449999999999</v>
      </c>
      <c r="AG20" s="2" t="s">
        <v>37</v>
      </c>
      <c r="AH20" s="165">
        <v>3.2989999999999998E-3</v>
      </c>
      <c r="AI20" s="165">
        <v>3.8422607615050598E-2</v>
      </c>
      <c r="AJ20" s="165">
        <v>4.4369012891544799E-3</v>
      </c>
    </row>
    <row r="21" spans="1:36">
      <c r="A21" s="2" t="s">
        <v>26</v>
      </c>
      <c r="B21" s="2">
        <v>378</v>
      </c>
      <c r="C21" s="2" t="s">
        <v>1502</v>
      </c>
      <c r="D21" s="2" t="s">
        <v>1503</v>
      </c>
      <c r="E21" s="4" t="s">
        <v>1286</v>
      </c>
      <c r="F21" s="2" t="s">
        <v>1776</v>
      </c>
      <c r="G21" s="2" t="s">
        <v>1777</v>
      </c>
      <c r="H21" s="4" t="s">
        <v>281</v>
      </c>
      <c r="I21" s="2" t="s">
        <v>932</v>
      </c>
      <c r="J21" s="2" t="s">
        <v>31</v>
      </c>
      <c r="K21" s="2" t="s">
        <v>31</v>
      </c>
      <c r="L21" s="2" t="s">
        <v>287</v>
      </c>
      <c r="M21" s="4" t="s">
        <v>32</v>
      </c>
      <c r="N21" s="2" t="s">
        <v>406</v>
      </c>
      <c r="O21" s="2" t="s">
        <v>98</v>
      </c>
      <c r="P21" s="2" t="s">
        <v>1774</v>
      </c>
      <c r="Q21" s="2" t="s">
        <v>376</v>
      </c>
      <c r="R21" s="2" t="s">
        <v>367</v>
      </c>
      <c r="S21" s="2" t="s">
        <v>35</v>
      </c>
      <c r="T21" s="152">
        <v>4.4870000000000001</v>
      </c>
      <c r="U21" s="2" t="s">
        <v>1778</v>
      </c>
      <c r="V21" s="169">
        <v>1.9400000000000001E-2</v>
      </c>
      <c r="W21" s="165">
        <v>5.4969999999999998E-2</v>
      </c>
      <c r="X21" s="4" t="s">
        <v>373</v>
      </c>
      <c r="Y21" s="4" t="s">
        <v>98</v>
      </c>
      <c r="Z21" s="152">
        <v>1859158</v>
      </c>
      <c r="AA21" s="152">
        <v>1</v>
      </c>
      <c r="AB21" s="152">
        <v>85.41</v>
      </c>
      <c r="AD21" s="152">
        <v>1587.9069999999999</v>
      </c>
      <c r="AG21" s="2" t="s">
        <v>37</v>
      </c>
      <c r="AH21" s="165">
        <v>3.0309999999999998E-3</v>
      </c>
      <c r="AI21" s="165">
        <v>2.1447098600035699E-2</v>
      </c>
      <c r="AJ21" s="165">
        <v>2.47663199698729E-3</v>
      </c>
    </row>
    <row r="22" spans="1:36">
      <c r="A22" s="2" t="s">
        <v>26</v>
      </c>
      <c r="B22" s="2">
        <v>378</v>
      </c>
      <c r="C22" s="2" t="s">
        <v>1779</v>
      </c>
      <c r="D22" s="2" t="s">
        <v>1780</v>
      </c>
      <c r="E22" s="4" t="s">
        <v>34</v>
      </c>
      <c r="F22" s="2" t="s">
        <v>1781</v>
      </c>
      <c r="G22" s="2" t="s">
        <v>1782</v>
      </c>
      <c r="H22" s="4" t="s">
        <v>281</v>
      </c>
      <c r="I22" s="2" t="s">
        <v>932</v>
      </c>
      <c r="J22" s="2" t="s">
        <v>31</v>
      </c>
      <c r="K22" s="2" t="s">
        <v>185</v>
      </c>
      <c r="L22" s="2" t="s">
        <v>287</v>
      </c>
      <c r="M22" s="4" t="s">
        <v>32</v>
      </c>
      <c r="N22" s="2" t="s">
        <v>426</v>
      </c>
      <c r="O22" s="2" t="s">
        <v>98</v>
      </c>
      <c r="P22" s="2" t="s">
        <v>1693</v>
      </c>
      <c r="Q22" s="2" t="s">
        <v>374</v>
      </c>
      <c r="R22" s="2" t="s">
        <v>367</v>
      </c>
      <c r="S22" s="2" t="s">
        <v>35</v>
      </c>
      <c r="T22" s="152">
        <v>1.1639999999999999</v>
      </c>
      <c r="U22" s="2" t="s">
        <v>1783</v>
      </c>
      <c r="V22" s="169">
        <v>4.8000000000000001E-2</v>
      </c>
      <c r="W22" s="165">
        <v>5.4010000000000002E-2</v>
      </c>
      <c r="X22" s="4" t="s">
        <v>373</v>
      </c>
      <c r="Y22" s="4" t="s">
        <v>98</v>
      </c>
      <c r="Z22" s="152">
        <v>1764705.8</v>
      </c>
      <c r="AA22" s="152">
        <v>1</v>
      </c>
      <c r="AB22" s="152">
        <v>100.21</v>
      </c>
      <c r="AD22" s="152">
        <v>1768.412</v>
      </c>
      <c r="AG22" s="2" t="s">
        <v>37</v>
      </c>
      <c r="AH22" s="165">
        <v>4.7060000000000001E-3</v>
      </c>
      <c r="AI22" s="165">
        <v>2.3885091096947399E-2</v>
      </c>
      <c r="AJ22" s="165">
        <v>2.7581623959875598E-3</v>
      </c>
    </row>
    <row r="23" spans="1:36">
      <c r="A23" s="2" t="s">
        <v>26</v>
      </c>
      <c r="B23" s="2">
        <v>378</v>
      </c>
      <c r="C23" s="2" t="s">
        <v>1784</v>
      </c>
      <c r="D23" s="2" t="s">
        <v>1785</v>
      </c>
      <c r="E23" s="4" t="s">
        <v>1286</v>
      </c>
      <c r="F23" s="2" t="s">
        <v>1786</v>
      </c>
      <c r="G23" s="2" t="s">
        <v>1787</v>
      </c>
      <c r="H23" s="4" t="s">
        <v>281</v>
      </c>
      <c r="I23" s="2" t="s">
        <v>932</v>
      </c>
      <c r="J23" s="2" t="s">
        <v>31</v>
      </c>
      <c r="K23" s="2" t="s">
        <v>31</v>
      </c>
      <c r="L23" s="2" t="s">
        <v>287</v>
      </c>
      <c r="M23" s="2" t="s">
        <v>32</v>
      </c>
      <c r="N23" s="2" t="s">
        <v>412</v>
      </c>
      <c r="O23" s="2" t="s">
        <v>98</v>
      </c>
      <c r="P23" s="2" t="s">
        <v>1707</v>
      </c>
      <c r="Q23" s="2" t="s">
        <v>374</v>
      </c>
      <c r="R23" s="2" t="s">
        <v>367</v>
      </c>
      <c r="S23" s="2" t="s">
        <v>35</v>
      </c>
      <c r="T23" s="152">
        <v>2.581</v>
      </c>
      <c r="U23" s="2" t="s">
        <v>1788</v>
      </c>
      <c r="V23" s="169">
        <v>2.1999999999999999E-2</v>
      </c>
      <c r="W23" s="165">
        <v>5.3710000000000001E-2</v>
      </c>
      <c r="X23" s="4" t="s">
        <v>373</v>
      </c>
      <c r="Y23" s="4" t="s">
        <v>98</v>
      </c>
      <c r="Z23" s="152">
        <v>0.76</v>
      </c>
      <c r="AA23" s="152">
        <v>1</v>
      </c>
      <c r="AB23" s="152">
        <v>92.37</v>
      </c>
      <c r="AD23" s="152">
        <v>1E-3</v>
      </c>
      <c r="AG23" s="2" t="s">
        <v>37</v>
      </c>
      <c r="AH23" s="165">
        <v>0</v>
      </c>
      <c r="AI23" s="165">
        <v>9.4817404454600913E-9</v>
      </c>
      <c r="AJ23" s="165">
        <v>1.09491648321679E-9</v>
      </c>
    </row>
    <row r="24" spans="1:36">
      <c r="A24" s="2" t="s">
        <v>26</v>
      </c>
      <c r="B24" s="2">
        <v>378</v>
      </c>
      <c r="C24" s="2" t="s">
        <v>1789</v>
      </c>
      <c r="D24" s="2" t="s">
        <v>1790</v>
      </c>
      <c r="E24" s="4" t="s">
        <v>273</v>
      </c>
      <c r="F24" s="2" t="s">
        <v>1791</v>
      </c>
      <c r="G24" s="2" t="s">
        <v>1792</v>
      </c>
      <c r="H24" s="2" t="s">
        <v>281</v>
      </c>
      <c r="I24" s="2" t="s">
        <v>718</v>
      </c>
      <c r="J24" s="2" t="s">
        <v>31</v>
      </c>
      <c r="K24" s="2" t="s">
        <v>31</v>
      </c>
      <c r="L24" s="2" t="s">
        <v>287</v>
      </c>
      <c r="M24" s="2" t="s">
        <v>32</v>
      </c>
      <c r="N24" s="2" t="s">
        <v>401</v>
      </c>
      <c r="O24" s="2" t="s">
        <v>98</v>
      </c>
      <c r="P24" s="2" t="s">
        <v>1793</v>
      </c>
      <c r="Q24" s="2" t="s">
        <v>376</v>
      </c>
      <c r="R24" s="2" t="s">
        <v>367</v>
      </c>
      <c r="S24" s="2" t="s">
        <v>35</v>
      </c>
      <c r="T24" s="152">
        <v>5.9749999999999996</v>
      </c>
      <c r="U24" s="2" t="s">
        <v>1794</v>
      </c>
      <c r="V24" s="169">
        <v>2.3900000000000001E-2</v>
      </c>
      <c r="W24" s="165">
        <v>2.9860000000000001E-2</v>
      </c>
      <c r="X24" s="4" t="s">
        <v>373</v>
      </c>
      <c r="Y24" s="4" t="s">
        <v>98</v>
      </c>
      <c r="Z24" s="152">
        <v>496948</v>
      </c>
      <c r="AA24" s="152">
        <v>1</v>
      </c>
      <c r="AB24" s="152">
        <v>109.95</v>
      </c>
      <c r="AD24" s="152">
        <v>546.39400000000001</v>
      </c>
      <c r="AG24" s="2" t="s">
        <v>37</v>
      </c>
      <c r="AH24" s="165">
        <v>1.2799999999999999E-4</v>
      </c>
      <c r="AI24" s="165">
        <v>7.3798869250156704E-3</v>
      </c>
      <c r="AJ24" s="165">
        <v>8.5220217585102605E-4</v>
      </c>
    </row>
    <row r="25" spans="1:36">
      <c r="A25" s="2" t="s">
        <v>26</v>
      </c>
      <c r="B25" s="2">
        <v>378</v>
      </c>
      <c r="C25" s="2" t="s">
        <v>1795</v>
      </c>
      <c r="D25" s="2" t="s">
        <v>1796</v>
      </c>
      <c r="E25" s="4" t="s">
        <v>1286</v>
      </c>
      <c r="F25" s="2" t="s">
        <v>1797</v>
      </c>
      <c r="G25" s="2" t="s">
        <v>1798</v>
      </c>
      <c r="H25" s="2" t="s">
        <v>281</v>
      </c>
      <c r="I25" s="2" t="s">
        <v>718</v>
      </c>
      <c r="J25" s="2" t="s">
        <v>31</v>
      </c>
      <c r="K25" s="2" t="s">
        <v>31</v>
      </c>
      <c r="L25" s="2" t="s">
        <v>287</v>
      </c>
      <c r="M25" s="2" t="s">
        <v>32</v>
      </c>
      <c r="N25" s="2" t="s">
        <v>425</v>
      </c>
      <c r="O25" s="2" t="s">
        <v>98</v>
      </c>
      <c r="P25" s="2" t="s">
        <v>1731</v>
      </c>
      <c r="Q25" s="2" t="s">
        <v>376</v>
      </c>
      <c r="R25" s="2" t="s">
        <v>367</v>
      </c>
      <c r="S25" s="2" t="s">
        <v>35</v>
      </c>
      <c r="T25" s="152">
        <v>3.4239999999999999</v>
      </c>
      <c r="U25" s="2" t="s">
        <v>1799</v>
      </c>
      <c r="V25" s="169">
        <v>2.4E-2</v>
      </c>
      <c r="W25" s="165">
        <v>3.0349999999999999E-2</v>
      </c>
      <c r="X25" s="4" t="s">
        <v>373</v>
      </c>
      <c r="Y25" s="4" t="s">
        <v>98</v>
      </c>
      <c r="Z25" s="152">
        <v>1306000.77</v>
      </c>
      <c r="AA25" s="152">
        <v>1</v>
      </c>
      <c r="AB25" s="152">
        <v>113.28</v>
      </c>
      <c r="AD25" s="152">
        <v>1479.4380000000001</v>
      </c>
      <c r="AG25" s="2" t="s">
        <v>37</v>
      </c>
      <c r="AH25" s="165">
        <v>9.68E-4</v>
      </c>
      <c r="AI25" s="165">
        <v>1.9982057306096E-2</v>
      </c>
      <c r="AJ25" s="165">
        <v>2.30745442135602E-3</v>
      </c>
    </row>
    <row r="26" spans="1:36">
      <c r="A26" s="2" t="s">
        <v>26</v>
      </c>
      <c r="B26" s="2">
        <v>378</v>
      </c>
      <c r="C26" s="2" t="s">
        <v>1534</v>
      </c>
      <c r="D26" s="2" t="s">
        <v>1535</v>
      </c>
      <c r="E26" s="4" t="s">
        <v>1286</v>
      </c>
      <c r="F26" s="2" t="s">
        <v>1800</v>
      </c>
      <c r="G26" s="2" t="s">
        <v>1801</v>
      </c>
      <c r="H26" s="2" t="s">
        <v>281</v>
      </c>
      <c r="I26" s="2" t="s">
        <v>932</v>
      </c>
      <c r="J26" s="2" t="s">
        <v>31</v>
      </c>
      <c r="K26" s="2" t="s">
        <v>31</v>
      </c>
      <c r="L26" s="2" t="s">
        <v>287</v>
      </c>
      <c r="M26" s="2" t="s">
        <v>32</v>
      </c>
      <c r="N26" s="2" t="s">
        <v>406</v>
      </c>
      <c r="O26" s="2" t="s">
        <v>98</v>
      </c>
      <c r="P26" s="2" t="s">
        <v>1693</v>
      </c>
      <c r="Q26" s="2" t="s">
        <v>374</v>
      </c>
      <c r="R26" s="2" t="s">
        <v>367</v>
      </c>
      <c r="S26" s="2" t="s">
        <v>35</v>
      </c>
      <c r="T26" s="152">
        <v>5.4</v>
      </c>
      <c r="U26" s="2" t="s">
        <v>1802</v>
      </c>
      <c r="V26" s="169">
        <v>5.2499999999999998E-2</v>
      </c>
      <c r="W26" s="165">
        <v>5.994E-2</v>
      </c>
      <c r="X26" s="4" t="s">
        <v>373</v>
      </c>
      <c r="Y26" s="4" t="s">
        <v>98</v>
      </c>
      <c r="Z26" s="152">
        <v>1681000</v>
      </c>
      <c r="AA26" s="152">
        <v>1</v>
      </c>
      <c r="AB26" s="152">
        <v>97.42</v>
      </c>
      <c r="AD26" s="152">
        <v>1637.63</v>
      </c>
      <c r="AG26" s="2" t="s">
        <v>37</v>
      </c>
      <c r="AH26" s="165">
        <v>3.362E-3</v>
      </c>
      <c r="AI26" s="165">
        <v>2.2118688144998799E-2</v>
      </c>
      <c r="AJ26" s="165">
        <v>2.5541846854378802E-3</v>
      </c>
    </row>
    <row r="27" spans="1:36">
      <c r="A27" s="2" t="s">
        <v>26</v>
      </c>
      <c r="B27" s="2">
        <v>378</v>
      </c>
      <c r="C27" s="2" t="s">
        <v>1145</v>
      </c>
      <c r="D27" s="2" t="s">
        <v>1538</v>
      </c>
      <c r="E27" s="4" t="s">
        <v>273</v>
      </c>
      <c r="F27" s="2" t="s">
        <v>1803</v>
      </c>
      <c r="G27" s="2" t="s">
        <v>1804</v>
      </c>
      <c r="H27" s="2" t="s">
        <v>281</v>
      </c>
      <c r="I27" s="2" t="s">
        <v>718</v>
      </c>
      <c r="J27" s="2" t="s">
        <v>31</v>
      </c>
      <c r="K27" s="2" t="s">
        <v>31</v>
      </c>
      <c r="L27" s="2" t="s">
        <v>287</v>
      </c>
      <c r="M27" s="2" t="s">
        <v>32</v>
      </c>
      <c r="N27" s="2" t="s">
        <v>409</v>
      </c>
      <c r="O27" s="2" t="s">
        <v>98</v>
      </c>
      <c r="P27" s="2" t="s">
        <v>1693</v>
      </c>
      <c r="Q27" s="2" t="s">
        <v>374</v>
      </c>
      <c r="R27" s="2" t="s">
        <v>367</v>
      </c>
      <c r="S27" s="2" t="s">
        <v>35</v>
      </c>
      <c r="T27" s="152">
        <v>3.6459999999999999</v>
      </c>
      <c r="U27" s="2" t="s">
        <v>1805</v>
      </c>
      <c r="V27" s="169">
        <v>1.4999999999999999E-2</v>
      </c>
      <c r="W27" s="165">
        <v>3.1940000000000003E-2</v>
      </c>
      <c r="X27" s="4" t="s">
        <v>373</v>
      </c>
      <c r="Y27" s="4" t="s">
        <v>98</v>
      </c>
      <c r="Z27" s="152">
        <v>4400000</v>
      </c>
      <c r="AA27" s="152">
        <v>1</v>
      </c>
      <c r="AB27" s="152">
        <v>103.49</v>
      </c>
      <c r="AD27" s="152">
        <v>4553.5600000000004</v>
      </c>
      <c r="AG27" s="2" t="s">
        <v>37</v>
      </c>
      <c r="AH27" s="165">
        <v>3.1340000000000001E-3</v>
      </c>
      <c r="AI27" s="165">
        <v>6.1502757820135902E-2</v>
      </c>
      <c r="AJ27" s="165">
        <v>7.10211207403387E-3</v>
      </c>
    </row>
    <row r="28" spans="1:36">
      <c r="A28" s="2" t="s">
        <v>26</v>
      </c>
      <c r="B28" s="2">
        <v>378</v>
      </c>
      <c r="C28" s="2" t="s">
        <v>1806</v>
      </c>
      <c r="D28" s="2" t="s">
        <v>1807</v>
      </c>
      <c r="E28" s="4" t="s">
        <v>1286</v>
      </c>
      <c r="F28" s="2" t="s">
        <v>1808</v>
      </c>
      <c r="G28" s="2" t="s">
        <v>1809</v>
      </c>
      <c r="H28" s="2" t="s">
        <v>281</v>
      </c>
      <c r="I28" s="2" t="s">
        <v>932</v>
      </c>
      <c r="J28" s="2" t="s">
        <v>166</v>
      </c>
      <c r="K28" s="2" t="s">
        <v>185</v>
      </c>
      <c r="L28" s="2" t="s">
        <v>287</v>
      </c>
      <c r="M28" s="2" t="s">
        <v>32</v>
      </c>
      <c r="N28" s="2" t="s">
        <v>426</v>
      </c>
      <c r="O28" s="2" t="s">
        <v>98</v>
      </c>
      <c r="P28" s="2" t="s">
        <v>1810</v>
      </c>
      <c r="Q28" s="2" t="s">
        <v>376</v>
      </c>
      <c r="R28" s="2" t="s">
        <v>367</v>
      </c>
      <c r="S28" s="2" t="s">
        <v>35</v>
      </c>
      <c r="T28" s="152">
        <v>1.3839999999999999</v>
      </c>
      <c r="U28" s="2" t="s">
        <v>1811</v>
      </c>
      <c r="V28" s="169">
        <v>3.95E-2</v>
      </c>
      <c r="W28" s="165">
        <v>6.0010000000000001E-2</v>
      </c>
      <c r="X28" s="4" t="s">
        <v>373</v>
      </c>
      <c r="Y28" s="4" t="s">
        <v>98</v>
      </c>
      <c r="Z28" s="152">
        <v>1041000</v>
      </c>
      <c r="AA28" s="152">
        <v>1</v>
      </c>
      <c r="AB28" s="152">
        <v>97.55</v>
      </c>
      <c r="AD28" s="152">
        <v>1015.495</v>
      </c>
      <c r="AG28" s="2" t="s">
        <v>37</v>
      </c>
      <c r="AH28" s="165">
        <v>3.3159999999999999E-3</v>
      </c>
      <c r="AI28" s="165">
        <v>1.3715812200550299E-2</v>
      </c>
      <c r="AJ28" s="165">
        <v>1.5838515033681499E-3</v>
      </c>
    </row>
    <row r="29" spans="1:36">
      <c r="A29" s="2" t="s">
        <v>26</v>
      </c>
      <c r="B29" s="2">
        <v>378</v>
      </c>
      <c r="C29" s="2" t="s">
        <v>1540</v>
      </c>
      <c r="D29" s="2" t="s">
        <v>1541</v>
      </c>
      <c r="E29" s="4" t="s">
        <v>1286</v>
      </c>
      <c r="F29" s="2" t="s">
        <v>1812</v>
      </c>
      <c r="G29" s="2" t="s">
        <v>1813</v>
      </c>
      <c r="H29" s="2" t="s">
        <v>281</v>
      </c>
      <c r="I29" s="2" t="s">
        <v>718</v>
      </c>
      <c r="J29" s="2" t="s">
        <v>31</v>
      </c>
      <c r="K29" s="2" t="s">
        <v>31</v>
      </c>
      <c r="L29" s="2" t="s">
        <v>287</v>
      </c>
      <c r="M29" s="2" t="s">
        <v>32</v>
      </c>
      <c r="N29" s="2" t="s">
        <v>425</v>
      </c>
      <c r="O29" s="2" t="s">
        <v>98</v>
      </c>
      <c r="P29" s="2" t="s">
        <v>1774</v>
      </c>
      <c r="Q29" s="2" t="s">
        <v>376</v>
      </c>
      <c r="R29" s="2" t="s">
        <v>367</v>
      </c>
      <c r="S29" s="2" t="s">
        <v>35</v>
      </c>
      <c r="T29" s="152">
        <v>3.6880000000000002</v>
      </c>
      <c r="U29" s="2" t="s">
        <v>1814</v>
      </c>
      <c r="V29" s="169">
        <v>2.81E-2</v>
      </c>
      <c r="W29" s="165">
        <v>3.0360000000000002E-2</v>
      </c>
      <c r="X29" s="4" t="s">
        <v>373</v>
      </c>
      <c r="Y29" s="4" t="s">
        <v>98</v>
      </c>
      <c r="Z29" s="152">
        <v>1242187.5</v>
      </c>
      <c r="AA29" s="152">
        <v>1</v>
      </c>
      <c r="AB29" s="152">
        <v>113.93</v>
      </c>
      <c r="AD29" s="152">
        <v>1415.2239999999999</v>
      </c>
      <c r="AG29" s="2" t="s">
        <v>37</v>
      </c>
      <c r="AH29" s="165">
        <v>9.0200000000000002E-4</v>
      </c>
      <c r="AI29" s="165">
        <v>1.9114756890646501E-2</v>
      </c>
      <c r="AJ29" s="165">
        <v>2.2073017620168698E-3</v>
      </c>
    </row>
    <row r="30" spans="1:36">
      <c r="A30" s="2" t="s">
        <v>26</v>
      </c>
      <c r="B30" s="2">
        <v>378</v>
      </c>
      <c r="C30" s="2" t="s">
        <v>1815</v>
      </c>
      <c r="D30" s="2" t="s">
        <v>1816</v>
      </c>
      <c r="E30" s="4" t="s">
        <v>1286</v>
      </c>
      <c r="F30" s="2" t="s">
        <v>1817</v>
      </c>
      <c r="G30" s="2" t="s">
        <v>1818</v>
      </c>
      <c r="H30" s="2" t="s">
        <v>281</v>
      </c>
      <c r="I30" s="2" t="s">
        <v>718</v>
      </c>
      <c r="J30" s="2" t="s">
        <v>31</v>
      </c>
      <c r="K30" s="2" t="s">
        <v>31</v>
      </c>
      <c r="L30" s="2" t="s">
        <v>287</v>
      </c>
      <c r="M30" s="2" t="s">
        <v>32</v>
      </c>
      <c r="N30" s="2" t="s">
        <v>409</v>
      </c>
      <c r="O30" s="2" t="s">
        <v>98</v>
      </c>
      <c r="P30" s="2" t="s">
        <v>1819</v>
      </c>
      <c r="Q30" s="2" t="s">
        <v>376</v>
      </c>
      <c r="R30" s="2" t="s">
        <v>367</v>
      </c>
      <c r="S30" s="2" t="s">
        <v>35</v>
      </c>
      <c r="T30" s="152">
        <v>2.4089999999999998</v>
      </c>
      <c r="U30" s="2" t="s">
        <v>1820</v>
      </c>
      <c r="V30" s="169">
        <v>5.0000000000000001E-3</v>
      </c>
      <c r="W30" s="165">
        <v>2.0039999999999999E-2</v>
      </c>
      <c r="X30" s="4" t="s">
        <v>373</v>
      </c>
      <c r="Y30" s="4" t="s">
        <v>98</v>
      </c>
      <c r="Z30" s="152">
        <v>0.01</v>
      </c>
      <c r="AA30" s="152">
        <v>1</v>
      </c>
      <c r="AB30" s="152">
        <v>108.28</v>
      </c>
      <c r="AD30" s="152">
        <v>0</v>
      </c>
      <c r="AG30" s="2" t="s">
        <v>37</v>
      </c>
      <c r="AH30" s="165">
        <v>0</v>
      </c>
      <c r="AI30" s="165">
        <v>1.46248619031358E-10</v>
      </c>
      <c r="AJ30" s="165">
        <v>1.6888252167016298E-11</v>
      </c>
    </row>
    <row r="31" spans="1:36">
      <c r="A31" s="2" t="s">
        <v>26</v>
      </c>
      <c r="B31" s="2">
        <v>378</v>
      </c>
      <c r="C31" s="2" t="s">
        <v>1815</v>
      </c>
      <c r="D31" s="2" t="s">
        <v>1816</v>
      </c>
      <c r="E31" s="4" t="s">
        <v>1286</v>
      </c>
      <c r="F31" s="2" t="s">
        <v>1821</v>
      </c>
      <c r="G31" s="2" t="s">
        <v>1822</v>
      </c>
      <c r="H31" s="2" t="s">
        <v>281</v>
      </c>
      <c r="I31" s="2" t="s">
        <v>718</v>
      </c>
      <c r="J31" s="2" t="s">
        <v>31</v>
      </c>
      <c r="K31" s="2" t="s">
        <v>31</v>
      </c>
      <c r="L31" s="2" t="s">
        <v>287</v>
      </c>
      <c r="M31" s="2" t="s">
        <v>32</v>
      </c>
      <c r="N31" s="2" t="s">
        <v>409</v>
      </c>
      <c r="O31" s="2" t="s">
        <v>98</v>
      </c>
      <c r="P31" s="2" t="s">
        <v>1819</v>
      </c>
      <c r="Q31" s="2" t="s">
        <v>376</v>
      </c>
      <c r="R31" s="2" t="s">
        <v>367</v>
      </c>
      <c r="S31" s="2" t="s">
        <v>35</v>
      </c>
      <c r="T31" s="152">
        <v>0.66600000000000004</v>
      </c>
      <c r="U31" s="2" t="s">
        <v>1823</v>
      </c>
      <c r="V31" s="169">
        <v>9.4999999999999998E-3</v>
      </c>
      <c r="W31" s="165">
        <v>2.8910000000000002E-2</v>
      </c>
      <c r="X31" s="4" t="s">
        <v>373</v>
      </c>
      <c r="Y31" s="4" t="s">
        <v>98</v>
      </c>
      <c r="Z31" s="152">
        <v>0.06</v>
      </c>
      <c r="AA31" s="152">
        <v>1</v>
      </c>
      <c r="AB31" s="152">
        <v>113.35</v>
      </c>
      <c r="AD31" s="152">
        <v>0</v>
      </c>
      <c r="AG31" s="2" t="s">
        <v>37</v>
      </c>
      <c r="AH31" s="165">
        <v>0</v>
      </c>
      <c r="AI31" s="165">
        <v>9.1857855377933704E-10</v>
      </c>
      <c r="AJ31" s="165">
        <v>1.06074069992499E-10</v>
      </c>
    </row>
    <row r="32" spans="1:36">
      <c r="A32" s="2" t="s">
        <v>26</v>
      </c>
      <c r="B32" s="2">
        <v>378</v>
      </c>
      <c r="C32" s="2" t="s">
        <v>1815</v>
      </c>
      <c r="D32" s="2" t="s">
        <v>1816</v>
      </c>
      <c r="E32" s="4" t="s">
        <v>1286</v>
      </c>
      <c r="F32" s="2" t="s">
        <v>1824</v>
      </c>
      <c r="G32" s="2" t="s">
        <v>1825</v>
      </c>
      <c r="H32" s="2" t="s">
        <v>281</v>
      </c>
      <c r="I32" s="2" t="s">
        <v>718</v>
      </c>
      <c r="J32" s="2" t="s">
        <v>31</v>
      </c>
      <c r="K32" s="2" t="s">
        <v>31</v>
      </c>
      <c r="L32" s="2" t="s">
        <v>287</v>
      </c>
      <c r="M32" s="2" t="s">
        <v>32</v>
      </c>
      <c r="N32" s="2" t="s">
        <v>409</v>
      </c>
      <c r="O32" s="2" t="s">
        <v>98</v>
      </c>
      <c r="P32" s="2" t="s">
        <v>1731</v>
      </c>
      <c r="Q32" s="2" t="s">
        <v>376</v>
      </c>
      <c r="R32" s="2" t="s">
        <v>367</v>
      </c>
      <c r="S32" s="2" t="s">
        <v>35</v>
      </c>
      <c r="T32" s="152">
        <v>3.7480000000000002</v>
      </c>
      <c r="U32" s="2" t="s">
        <v>1826</v>
      </c>
      <c r="V32" s="169">
        <v>3.3099999999999997E-2</v>
      </c>
      <c r="W32" s="165">
        <v>3.4340000000000002E-2</v>
      </c>
      <c r="X32" s="4" t="s">
        <v>373</v>
      </c>
      <c r="Y32" s="4" t="s">
        <v>98</v>
      </c>
      <c r="Z32" s="152">
        <v>3500000</v>
      </c>
      <c r="AA32" s="152">
        <v>1</v>
      </c>
      <c r="AB32" s="152">
        <v>105.15</v>
      </c>
      <c r="AD32" s="152">
        <v>3680.25</v>
      </c>
      <c r="AG32" s="2" t="s">
        <v>37</v>
      </c>
      <c r="AH32" s="165">
        <v>4.9899999999999996E-3</v>
      </c>
      <c r="AI32" s="165">
        <v>4.9707377187860703E-2</v>
      </c>
      <c r="AJ32" s="165">
        <v>5.7400249388309703E-3</v>
      </c>
    </row>
    <row r="33" spans="1:36">
      <c r="A33" s="2" t="s">
        <v>26</v>
      </c>
      <c r="B33" s="2">
        <v>378</v>
      </c>
      <c r="C33" s="2" t="s">
        <v>1815</v>
      </c>
      <c r="D33" s="2" t="s">
        <v>1816</v>
      </c>
      <c r="E33" s="4" t="s">
        <v>1286</v>
      </c>
      <c r="F33" s="2" t="s">
        <v>1827</v>
      </c>
      <c r="G33" s="2" t="s">
        <v>1828</v>
      </c>
      <c r="H33" s="2" t="s">
        <v>281</v>
      </c>
      <c r="I33" s="2" t="s">
        <v>718</v>
      </c>
      <c r="J33" s="2" t="s">
        <v>31</v>
      </c>
      <c r="K33" s="2" t="s">
        <v>31</v>
      </c>
      <c r="L33" s="2" t="s">
        <v>287</v>
      </c>
      <c r="M33" s="2" t="s">
        <v>32</v>
      </c>
      <c r="N33" s="2" t="s">
        <v>409</v>
      </c>
      <c r="O33" s="2" t="s">
        <v>98</v>
      </c>
      <c r="P33" s="2" t="s">
        <v>1693</v>
      </c>
      <c r="Q33" s="2" t="s">
        <v>374</v>
      </c>
      <c r="R33" s="2" t="s">
        <v>367</v>
      </c>
      <c r="S33" s="2" t="s">
        <v>35</v>
      </c>
      <c r="T33" s="152">
        <v>4.6680000000000001</v>
      </c>
      <c r="U33" s="2" t="s">
        <v>1829</v>
      </c>
      <c r="V33" s="169">
        <v>3.3599999999999998E-2</v>
      </c>
      <c r="W33" s="165">
        <v>3.4770000000000002E-2</v>
      </c>
      <c r="X33" s="4" t="s">
        <v>373</v>
      </c>
      <c r="Y33" s="4" t="s">
        <v>98</v>
      </c>
      <c r="Z33" s="152">
        <v>1350000</v>
      </c>
      <c r="AA33" s="152">
        <v>1</v>
      </c>
      <c r="AB33" s="152">
        <v>101.42</v>
      </c>
      <c r="AD33" s="152">
        <v>1369.17</v>
      </c>
      <c r="AG33" s="2" t="s">
        <v>37</v>
      </c>
      <c r="AH33" s="165">
        <v>1.157E-3</v>
      </c>
      <c r="AI33" s="165">
        <v>1.84927245769454E-2</v>
      </c>
      <c r="AJ33" s="165">
        <v>2.1354717602062902E-3</v>
      </c>
    </row>
    <row r="34" spans="1:36">
      <c r="A34" s="2" t="s">
        <v>26</v>
      </c>
      <c r="B34" s="2">
        <v>378</v>
      </c>
      <c r="C34" s="2" t="s">
        <v>1815</v>
      </c>
      <c r="D34" s="2" t="s">
        <v>1816</v>
      </c>
      <c r="E34" s="4" t="s">
        <v>1286</v>
      </c>
      <c r="F34" s="2" t="s">
        <v>1830</v>
      </c>
      <c r="G34" s="2" t="s">
        <v>1831</v>
      </c>
      <c r="H34" s="2" t="s">
        <v>281</v>
      </c>
      <c r="I34" s="2" t="s">
        <v>718</v>
      </c>
      <c r="J34" s="2" t="s">
        <v>31</v>
      </c>
      <c r="K34" s="2" t="s">
        <v>31</v>
      </c>
      <c r="L34" s="2" t="s">
        <v>287</v>
      </c>
      <c r="M34" s="2" t="s">
        <v>32</v>
      </c>
      <c r="N34" s="2" t="s">
        <v>409</v>
      </c>
      <c r="O34" s="2" t="s">
        <v>98</v>
      </c>
      <c r="P34" s="2" t="s">
        <v>1819</v>
      </c>
      <c r="Q34" s="2" t="s">
        <v>376</v>
      </c>
      <c r="R34" s="2" t="s">
        <v>367</v>
      </c>
      <c r="S34" s="2" t="s">
        <v>35</v>
      </c>
      <c r="T34" s="152">
        <v>1.9710000000000001</v>
      </c>
      <c r="U34" s="2" t="s">
        <v>1832</v>
      </c>
      <c r="V34" s="169">
        <v>3.8E-3</v>
      </c>
      <c r="W34" s="165">
        <v>2.087E-2</v>
      </c>
      <c r="X34" s="4" t="s">
        <v>373</v>
      </c>
      <c r="Y34" s="4" t="s">
        <v>98</v>
      </c>
      <c r="Z34" s="152">
        <v>2000000</v>
      </c>
      <c r="AA34" s="152">
        <v>1</v>
      </c>
      <c r="AB34" s="152">
        <v>107.97</v>
      </c>
      <c r="AD34" s="152">
        <v>2159.4</v>
      </c>
      <c r="AG34" s="2" t="s">
        <v>37</v>
      </c>
      <c r="AH34" s="165">
        <v>6.6699999999999995E-4</v>
      </c>
      <c r="AI34" s="165">
        <v>2.9165983370549899E-2</v>
      </c>
      <c r="AJ34" s="165">
        <v>3.3679803961447199E-3</v>
      </c>
    </row>
    <row r="35" spans="1:36">
      <c r="A35" s="2" t="s">
        <v>26</v>
      </c>
      <c r="B35" s="2">
        <v>378</v>
      </c>
      <c r="C35" s="2" t="s">
        <v>1833</v>
      </c>
      <c r="D35" s="2" t="s">
        <v>1834</v>
      </c>
      <c r="E35" s="4" t="s">
        <v>1286</v>
      </c>
      <c r="F35" s="2" t="s">
        <v>1835</v>
      </c>
      <c r="G35" s="2" t="s">
        <v>1836</v>
      </c>
      <c r="H35" s="2" t="s">
        <v>281</v>
      </c>
      <c r="I35" s="2" t="s">
        <v>718</v>
      </c>
      <c r="J35" s="2" t="s">
        <v>31</v>
      </c>
      <c r="K35" s="2" t="s">
        <v>31</v>
      </c>
      <c r="L35" s="2" t="s">
        <v>287</v>
      </c>
      <c r="M35" s="2" t="s">
        <v>32</v>
      </c>
      <c r="N35" s="2" t="s">
        <v>404</v>
      </c>
      <c r="O35" s="2" t="s">
        <v>98</v>
      </c>
      <c r="P35" s="2" t="s">
        <v>1810</v>
      </c>
      <c r="Q35" s="2" t="s">
        <v>376</v>
      </c>
      <c r="R35" s="2" t="s">
        <v>367</v>
      </c>
      <c r="S35" s="2" t="s">
        <v>35</v>
      </c>
      <c r="T35" s="152">
        <v>1.0389999999999999</v>
      </c>
      <c r="U35" s="2" t="s">
        <v>1837</v>
      </c>
      <c r="V35" s="169">
        <v>1.8499999999999999E-2</v>
      </c>
      <c r="W35" s="165">
        <v>2.92E-2</v>
      </c>
      <c r="X35" s="4" t="s">
        <v>373</v>
      </c>
      <c r="Y35" s="4" t="s">
        <v>98</v>
      </c>
      <c r="Z35" s="152">
        <v>0.51</v>
      </c>
      <c r="AA35" s="152">
        <v>1</v>
      </c>
      <c r="AB35" s="152">
        <v>112.32</v>
      </c>
      <c r="AD35" s="152">
        <v>1E-3</v>
      </c>
      <c r="AG35" s="2" t="s">
        <v>37</v>
      </c>
      <c r="AH35" s="165">
        <v>0</v>
      </c>
      <c r="AI35" s="165">
        <v>7.7369679476330812E-9</v>
      </c>
      <c r="AJ35" s="165">
        <v>8.9343657788477007E-10</v>
      </c>
    </row>
    <row r="36" spans="1:36">
      <c r="A36" s="2" t="s">
        <v>26</v>
      </c>
      <c r="B36" s="2">
        <v>378</v>
      </c>
      <c r="C36" s="2" t="s">
        <v>1548</v>
      </c>
      <c r="D36" s="2" t="s">
        <v>1549</v>
      </c>
      <c r="E36" s="4" t="s">
        <v>1286</v>
      </c>
      <c r="F36" s="2" t="s">
        <v>1838</v>
      </c>
      <c r="G36" s="2" t="s">
        <v>1839</v>
      </c>
      <c r="H36" s="2" t="s">
        <v>281</v>
      </c>
      <c r="I36" s="2" t="s">
        <v>718</v>
      </c>
      <c r="J36" s="2" t="s">
        <v>31</v>
      </c>
      <c r="K36" s="2" t="s">
        <v>31</v>
      </c>
      <c r="L36" s="2" t="s">
        <v>287</v>
      </c>
      <c r="M36" s="2" t="s">
        <v>32</v>
      </c>
      <c r="N36" s="2" t="s">
        <v>425</v>
      </c>
      <c r="O36" s="2" t="s">
        <v>98</v>
      </c>
      <c r="P36" s="2" t="s">
        <v>1699</v>
      </c>
      <c r="Q36" s="2" t="s">
        <v>374</v>
      </c>
      <c r="R36" s="2" t="s">
        <v>367</v>
      </c>
      <c r="S36" s="2" t="s">
        <v>35</v>
      </c>
      <c r="T36" s="152">
        <v>4.1340000000000003</v>
      </c>
      <c r="U36" s="2" t="s">
        <v>1840</v>
      </c>
      <c r="V36" s="169">
        <v>2.2499999999999999E-2</v>
      </c>
      <c r="W36" s="165">
        <v>3.0800000000000001E-2</v>
      </c>
      <c r="X36" s="4" t="s">
        <v>373</v>
      </c>
      <c r="Y36" s="4" t="s">
        <v>98</v>
      </c>
      <c r="Z36" s="152">
        <v>1058078.71</v>
      </c>
      <c r="AA36" s="152">
        <v>1</v>
      </c>
      <c r="AB36" s="152">
        <v>111.19</v>
      </c>
      <c r="AC36" s="152">
        <v>105.526</v>
      </c>
      <c r="AD36" s="152">
        <v>1282.0039999999999</v>
      </c>
      <c r="AG36" s="2" t="s">
        <v>37</v>
      </c>
      <c r="AH36" s="165">
        <v>8.3699999999999996E-4</v>
      </c>
      <c r="AI36" s="165">
        <v>1.7315417354184699E-2</v>
      </c>
      <c r="AJ36" s="165">
        <v>1.99952065593112E-3</v>
      </c>
    </row>
    <row r="37" spans="1:36">
      <c r="A37" s="2" t="s">
        <v>26</v>
      </c>
      <c r="B37" s="2">
        <v>378</v>
      </c>
      <c r="C37" s="2" t="s">
        <v>1552</v>
      </c>
      <c r="D37" s="2" t="s">
        <v>1553</v>
      </c>
      <c r="E37" s="4" t="s">
        <v>1286</v>
      </c>
      <c r="F37" s="2" t="s">
        <v>1841</v>
      </c>
      <c r="G37" s="2" t="s">
        <v>1842</v>
      </c>
      <c r="H37" s="2" t="s">
        <v>281</v>
      </c>
      <c r="I37" s="2" t="s">
        <v>932</v>
      </c>
      <c r="J37" s="2" t="s">
        <v>31</v>
      </c>
      <c r="K37" s="2" t="s">
        <v>31</v>
      </c>
      <c r="L37" s="2" t="s">
        <v>287</v>
      </c>
      <c r="M37" s="2" t="s">
        <v>71</v>
      </c>
      <c r="N37" s="2" t="s">
        <v>415</v>
      </c>
      <c r="O37" s="2" t="s">
        <v>98</v>
      </c>
      <c r="P37" s="2" t="s">
        <v>1770</v>
      </c>
      <c r="Q37" s="2" t="s">
        <v>374</v>
      </c>
      <c r="R37" s="2" t="s">
        <v>367</v>
      </c>
      <c r="S37" s="2" t="s">
        <v>35</v>
      </c>
      <c r="T37" s="152">
        <v>3.8690000000000002</v>
      </c>
      <c r="U37" s="2" t="s">
        <v>1843</v>
      </c>
      <c r="V37" s="169">
        <v>6.7000000000000004E-2</v>
      </c>
      <c r="W37" s="165">
        <v>6.6000000000000003E-2</v>
      </c>
      <c r="X37" s="4" t="s">
        <v>373</v>
      </c>
      <c r="Y37" s="4" t="s">
        <v>98</v>
      </c>
      <c r="Z37" s="152">
        <v>712000</v>
      </c>
      <c r="AA37" s="152">
        <v>1</v>
      </c>
      <c r="AB37" s="152">
        <v>102.81</v>
      </c>
      <c r="AD37" s="152">
        <v>732.00699999999995</v>
      </c>
      <c r="AG37" s="2" t="s">
        <v>37</v>
      </c>
      <c r="AH37" s="165">
        <v>7.8200000000000003E-4</v>
      </c>
      <c r="AI37" s="165">
        <v>9.8868712708728504E-3</v>
      </c>
      <c r="AJ37" s="165">
        <v>1.14169949960025E-3</v>
      </c>
    </row>
    <row r="38" spans="1:36">
      <c r="A38" s="2" t="s">
        <v>26</v>
      </c>
      <c r="B38" s="2">
        <v>378</v>
      </c>
      <c r="C38" s="2" t="s">
        <v>1844</v>
      </c>
      <c r="D38" s="2" t="s">
        <v>1845</v>
      </c>
      <c r="E38" s="4" t="s">
        <v>271</v>
      </c>
      <c r="F38" s="2" t="s">
        <v>1846</v>
      </c>
      <c r="G38" s="2" t="s">
        <v>1847</v>
      </c>
      <c r="H38" s="2" t="s">
        <v>281</v>
      </c>
      <c r="I38" s="2" t="s">
        <v>932</v>
      </c>
      <c r="J38" s="2" t="s">
        <v>166</v>
      </c>
      <c r="K38" s="2" t="s">
        <v>185</v>
      </c>
      <c r="L38" s="2" t="s">
        <v>287</v>
      </c>
      <c r="M38" s="2" t="s">
        <v>32</v>
      </c>
      <c r="N38" s="2" t="s">
        <v>426</v>
      </c>
      <c r="O38" s="2" t="s">
        <v>98</v>
      </c>
      <c r="P38" s="2" t="s">
        <v>1699</v>
      </c>
      <c r="Q38" s="2" t="s">
        <v>374</v>
      </c>
      <c r="R38" s="2" t="s">
        <v>367</v>
      </c>
      <c r="S38" s="2" t="s">
        <v>35</v>
      </c>
      <c r="T38" s="152">
        <v>0.499</v>
      </c>
      <c r="U38" s="2" t="s">
        <v>1848</v>
      </c>
      <c r="V38" s="169">
        <v>3.3799999999999997E-2</v>
      </c>
      <c r="W38" s="165">
        <v>5.824E-2</v>
      </c>
      <c r="X38" s="4" t="s">
        <v>373</v>
      </c>
      <c r="Y38" s="4" t="s">
        <v>98</v>
      </c>
      <c r="Z38" s="152">
        <v>666666.69999999995</v>
      </c>
      <c r="AA38" s="152">
        <v>1</v>
      </c>
      <c r="AB38" s="152">
        <v>98.86</v>
      </c>
      <c r="AD38" s="152">
        <v>659.06700000000001</v>
      </c>
      <c r="AG38" s="2" t="s">
        <v>37</v>
      </c>
      <c r="AH38" s="165">
        <v>3.258E-3</v>
      </c>
      <c r="AI38" s="165">
        <v>8.9016988057794601E-3</v>
      </c>
      <c r="AJ38" s="165">
        <v>1.02793540986939E-3</v>
      </c>
    </row>
    <row r="39" spans="1:36">
      <c r="A39" s="2" t="s">
        <v>26</v>
      </c>
      <c r="B39" s="2">
        <v>378</v>
      </c>
      <c r="C39" s="2" t="s">
        <v>1578</v>
      </c>
      <c r="D39" s="2" t="s">
        <v>1579</v>
      </c>
      <c r="E39" s="4" t="s">
        <v>1286</v>
      </c>
      <c r="F39" s="2" t="s">
        <v>1849</v>
      </c>
      <c r="G39" s="2" t="s">
        <v>1850</v>
      </c>
      <c r="H39" s="2" t="s">
        <v>281</v>
      </c>
      <c r="I39" s="2" t="s">
        <v>718</v>
      </c>
      <c r="J39" s="2" t="s">
        <v>31</v>
      </c>
      <c r="K39" s="2" t="s">
        <v>31</v>
      </c>
      <c r="L39" s="2" t="s">
        <v>287</v>
      </c>
      <c r="M39" s="2" t="s">
        <v>32</v>
      </c>
      <c r="N39" s="2" t="s">
        <v>425</v>
      </c>
      <c r="O39" s="2" t="s">
        <v>98</v>
      </c>
      <c r="P39" s="2" t="s">
        <v>1793</v>
      </c>
      <c r="Q39" s="2" t="s">
        <v>376</v>
      </c>
      <c r="R39" s="2" t="s">
        <v>367</v>
      </c>
      <c r="S39" s="2" t="s">
        <v>35</v>
      </c>
      <c r="T39" s="152">
        <v>3.1429999999999998</v>
      </c>
      <c r="U39" s="2" t="s">
        <v>1851</v>
      </c>
      <c r="V39" s="169">
        <v>1.34E-2</v>
      </c>
      <c r="W39" s="165">
        <v>2.777E-2</v>
      </c>
      <c r="X39" s="4" t="s">
        <v>373</v>
      </c>
      <c r="Y39" s="4" t="s">
        <v>98</v>
      </c>
      <c r="Z39" s="152">
        <v>3603664.05</v>
      </c>
      <c r="AA39" s="152">
        <v>1</v>
      </c>
      <c r="AB39" s="152">
        <v>110</v>
      </c>
      <c r="AC39" s="152">
        <v>375.47399999999999</v>
      </c>
      <c r="AD39" s="152">
        <v>4339.5039999999999</v>
      </c>
      <c r="AG39" s="2" t="s">
        <v>37</v>
      </c>
      <c r="AH39" s="165">
        <v>1.255E-3</v>
      </c>
      <c r="AI39" s="165">
        <v>5.8611610700203202E-2</v>
      </c>
      <c r="AJ39" s="165">
        <v>6.7682530472836996E-3</v>
      </c>
    </row>
    <row r="40" spans="1:36">
      <c r="A40" s="2" t="s">
        <v>26</v>
      </c>
      <c r="B40" s="2">
        <v>378</v>
      </c>
      <c r="C40" s="2" t="s">
        <v>1582</v>
      </c>
      <c r="D40" s="2" t="s">
        <v>1583</v>
      </c>
      <c r="E40" s="4" t="s">
        <v>273</v>
      </c>
      <c r="F40" s="2" t="s">
        <v>1852</v>
      </c>
      <c r="G40" s="2" t="s">
        <v>1853</v>
      </c>
      <c r="H40" s="2" t="s">
        <v>281</v>
      </c>
      <c r="I40" s="2" t="s">
        <v>718</v>
      </c>
      <c r="J40" s="2" t="s">
        <v>31</v>
      </c>
      <c r="K40" s="2" t="s">
        <v>31</v>
      </c>
      <c r="L40" s="2" t="s">
        <v>287</v>
      </c>
      <c r="M40" s="2" t="s">
        <v>32</v>
      </c>
      <c r="N40" s="2" t="s">
        <v>409</v>
      </c>
      <c r="O40" s="2" t="s">
        <v>98</v>
      </c>
      <c r="P40" s="2" t="s">
        <v>1819</v>
      </c>
      <c r="Q40" s="2" t="s">
        <v>376</v>
      </c>
      <c r="R40" s="2" t="s">
        <v>367</v>
      </c>
      <c r="S40" s="2" t="s">
        <v>35</v>
      </c>
      <c r="T40" s="152">
        <v>3.262</v>
      </c>
      <c r="U40" s="2" t="s">
        <v>1854</v>
      </c>
      <c r="V40" s="169">
        <v>1.7500000000000002E-2</v>
      </c>
      <c r="W40" s="165">
        <v>2.4060000000000002E-2</v>
      </c>
      <c r="X40" s="4" t="s">
        <v>373</v>
      </c>
      <c r="Y40" s="4" t="s">
        <v>98</v>
      </c>
      <c r="Z40" s="152">
        <v>1763509.85</v>
      </c>
      <c r="AA40" s="152">
        <v>1</v>
      </c>
      <c r="AB40" s="152">
        <v>111.51</v>
      </c>
      <c r="AD40" s="152">
        <v>1966.49</v>
      </c>
      <c r="AG40" s="2" t="s">
        <v>37</v>
      </c>
      <c r="AH40" s="165">
        <v>6.78E-4</v>
      </c>
      <c r="AI40" s="165">
        <v>2.6560437986973499E-2</v>
      </c>
      <c r="AJ40" s="165">
        <v>3.0671016065746798E-3</v>
      </c>
    </row>
    <row r="41" spans="1:36">
      <c r="A41" s="2" t="s">
        <v>26</v>
      </c>
      <c r="B41" s="2">
        <v>378</v>
      </c>
      <c r="C41" s="2" t="s">
        <v>1582</v>
      </c>
      <c r="D41" s="2" t="s">
        <v>1583</v>
      </c>
      <c r="E41" s="4" t="s">
        <v>273</v>
      </c>
      <c r="F41" s="2" t="s">
        <v>1855</v>
      </c>
      <c r="G41" s="2" t="s">
        <v>1856</v>
      </c>
      <c r="H41" s="2" t="s">
        <v>281</v>
      </c>
      <c r="I41" s="2" t="s">
        <v>718</v>
      </c>
      <c r="J41" s="2" t="s">
        <v>31</v>
      </c>
      <c r="K41" s="2" t="s">
        <v>31</v>
      </c>
      <c r="L41" s="2" t="s">
        <v>287</v>
      </c>
      <c r="M41" s="2" t="s">
        <v>32</v>
      </c>
      <c r="N41" s="2" t="s">
        <v>409</v>
      </c>
      <c r="O41" s="2" t="s">
        <v>98</v>
      </c>
      <c r="P41" s="2" t="s">
        <v>1693</v>
      </c>
      <c r="Q41" s="2" t="s">
        <v>374</v>
      </c>
      <c r="R41" s="2" t="s">
        <v>367</v>
      </c>
      <c r="S41" s="2" t="s">
        <v>35</v>
      </c>
      <c r="T41" s="152">
        <v>4.9290000000000003</v>
      </c>
      <c r="U41" s="2" t="s">
        <v>1857</v>
      </c>
      <c r="V41" s="169">
        <v>3.7100000000000001E-2</v>
      </c>
      <c r="W41" s="165">
        <v>3.3709999999999997E-2</v>
      </c>
      <c r="X41" s="4" t="s">
        <v>373</v>
      </c>
      <c r="Y41" s="4" t="s">
        <v>98</v>
      </c>
      <c r="Z41" s="152">
        <v>1100000</v>
      </c>
      <c r="AA41" s="152">
        <v>1</v>
      </c>
      <c r="AB41" s="152">
        <v>105.41</v>
      </c>
      <c r="AD41" s="152">
        <v>1159.51</v>
      </c>
      <c r="AG41" s="2" t="s">
        <v>37</v>
      </c>
      <c r="AH41" s="165">
        <v>2.8630000000000001E-3</v>
      </c>
      <c r="AI41" s="165">
        <v>1.5660947197363301E-2</v>
      </c>
      <c r="AJ41" s="165">
        <v>1.8084685325246699E-3</v>
      </c>
    </row>
    <row r="42" spans="1:36">
      <c r="A42" s="2" t="s">
        <v>26</v>
      </c>
      <c r="B42" s="2">
        <v>378</v>
      </c>
      <c r="C42" s="2" t="s">
        <v>1582</v>
      </c>
      <c r="D42" s="2" t="s">
        <v>1583</v>
      </c>
      <c r="E42" s="4" t="s">
        <v>273</v>
      </c>
      <c r="F42" s="2" t="s">
        <v>1858</v>
      </c>
      <c r="G42" s="2" t="s">
        <v>1859</v>
      </c>
      <c r="H42" s="2" t="s">
        <v>281</v>
      </c>
      <c r="I42" s="2" t="s">
        <v>718</v>
      </c>
      <c r="J42" s="2" t="s">
        <v>31</v>
      </c>
      <c r="K42" s="2" t="s">
        <v>31</v>
      </c>
      <c r="L42" s="2" t="s">
        <v>287</v>
      </c>
      <c r="M42" s="2" t="s">
        <v>32</v>
      </c>
      <c r="N42" s="2" t="s">
        <v>409</v>
      </c>
      <c r="O42" s="2" t="s">
        <v>98</v>
      </c>
      <c r="P42" s="2" t="s">
        <v>1693</v>
      </c>
      <c r="Q42" s="2" t="s">
        <v>374</v>
      </c>
      <c r="R42" s="2" t="s">
        <v>367</v>
      </c>
      <c r="S42" s="2" t="s">
        <v>35</v>
      </c>
      <c r="T42" s="152">
        <v>3.6459999999999999</v>
      </c>
      <c r="U42" s="2" t="s">
        <v>1860</v>
      </c>
      <c r="V42" s="169">
        <v>8.3999999999999995E-3</v>
      </c>
      <c r="W42" s="165">
        <v>3.3390000000000003E-2</v>
      </c>
      <c r="X42" s="4" t="s">
        <v>373</v>
      </c>
      <c r="Y42" s="4" t="s">
        <v>98</v>
      </c>
      <c r="Z42" s="152">
        <v>3400000</v>
      </c>
      <c r="AA42" s="152">
        <v>1</v>
      </c>
      <c r="AB42" s="152">
        <v>101.16</v>
      </c>
      <c r="AD42" s="152">
        <v>3439.44</v>
      </c>
      <c r="AG42" s="2" t="s">
        <v>37</v>
      </c>
      <c r="AH42" s="165">
        <v>8.5500000000000003E-3</v>
      </c>
      <c r="AI42" s="165">
        <v>4.6454871651386599E-2</v>
      </c>
      <c r="AJ42" s="165">
        <v>5.3644375723423104E-3</v>
      </c>
    </row>
    <row r="43" spans="1:36">
      <c r="A43" s="2" t="s">
        <v>26</v>
      </c>
      <c r="B43" s="2">
        <v>378</v>
      </c>
      <c r="C43" s="2" t="s">
        <v>1582</v>
      </c>
      <c r="D43" s="2" t="s">
        <v>1583</v>
      </c>
      <c r="E43" s="4" t="s">
        <v>273</v>
      </c>
      <c r="F43" s="2" t="s">
        <v>1861</v>
      </c>
      <c r="G43" s="2" t="s">
        <v>1862</v>
      </c>
      <c r="H43" s="2" t="s">
        <v>281</v>
      </c>
      <c r="I43" s="2" t="s">
        <v>718</v>
      </c>
      <c r="J43" s="2" t="s">
        <v>31</v>
      </c>
      <c r="K43" s="2" t="s">
        <v>31</v>
      </c>
      <c r="L43" s="2" t="s">
        <v>287</v>
      </c>
      <c r="M43" s="2" t="s">
        <v>32</v>
      </c>
      <c r="N43" s="2" t="s">
        <v>409</v>
      </c>
      <c r="O43" s="2" t="s">
        <v>98</v>
      </c>
      <c r="P43" s="2" t="s">
        <v>1693</v>
      </c>
      <c r="Q43" s="2" t="s">
        <v>374</v>
      </c>
      <c r="R43" s="2" t="s">
        <v>367</v>
      </c>
      <c r="S43" s="2" t="s">
        <v>35</v>
      </c>
      <c r="T43" s="152">
        <v>4.1210000000000004</v>
      </c>
      <c r="U43" s="2" t="s">
        <v>1863</v>
      </c>
      <c r="V43" s="169">
        <v>3.09E-2</v>
      </c>
      <c r="W43" s="165">
        <v>3.2719999999999999E-2</v>
      </c>
      <c r="X43" s="4" t="s">
        <v>373</v>
      </c>
      <c r="Y43" s="4" t="s">
        <v>98</v>
      </c>
      <c r="Z43" s="152">
        <v>3500000</v>
      </c>
      <c r="AA43" s="152">
        <v>1</v>
      </c>
      <c r="AB43" s="152">
        <v>106.53</v>
      </c>
      <c r="AD43" s="152">
        <v>3728.55</v>
      </c>
      <c r="AG43" s="2" t="s">
        <v>37</v>
      </c>
      <c r="AH43" s="165">
        <v>3.6840000000000002E-3</v>
      </c>
      <c r="AI43" s="165">
        <v>5.0359742195176402E-2</v>
      </c>
      <c r="AJ43" s="165">
        <v>5.8153576484418802E-3</v>
      </c>
    </row>
    <row r="44" spans="1:36">
      <c r="A44" s="2" t="s">
        <v>26</v>
      </c>
      <c r="B44" s="2">
        <v>378</v>
      </c>
      <c r="C44" s="2" t="s">
        <v>1864</v>
      </c>
      <c r="D44" s="2" t="s">
        <v>1865</v>
      </c>
      <c r="E44" s="4" t="s">
        <v>1286</v>
      </c>
      <c r="F44" s="2" t="s">
        <v>1866</v>
      </c>
      <c r="G44" s="2" t="s">
        <v>1867</v>
      </c>
      <c r="H44" s="2" t="s">
        <v>281</v>
      </c>
      <c r="I44" s="2" t="s">
        <v>718</v>
      </c>
      <c r="J44" s="2" t="s">
        <v>31</v>
      </c>
      <c r="K44" s="2" t="s">
        <v>31</v>
      </c>
      <c r="L44" s="2" t="s">
        <v>287</v>
      </c>
      <c r="M44" s="2" t="s">
        <v>32</v>
      </c>
      <c r="N44" s="2" t="s">
        <v>412</v>
      </c>
      <c r="O44" s="2" t="s">
        <v>98</v>
      </c>
      <c r="P44" s="2" t="s">
        <v>1280</v>
      </c>
      <c r="Q44" s="2" t="s">
        <v>274</v>
      </c>
      <c r="R44" s="2" t="s">
        <v>367</v>
      </c>
      <c r="S44" s="2" t="s">
        <v>35</v>
      </c>
      <c r="T44" s="152">
        <v>3.0219999999999998</v>
      </c>
      <c r="U44" s="2" t="s">
        <v>1788</v>
      </c>
      <c r="V44" s="169">
        <v>3.6999999999999998E-2</v>
      </c>
      <c r="W44" s="165">
        <v>4.5159999999999999E-2</v>
      </c>
      <c r="X44" s="4" t="s">
        <v>373</v>
      </c>
      <c r="Y44" s="4" t="s">
        <v>98</v>
      </c>
      <c r="Z44" s="152">
        <v>231210.87</v>
      </c>
      <c r="AA44" s="152">
        <v>1</v>
      </c>
      <c r="AB44" s="152">
        <v>110.24</v>
      </c>
      <c r="AD44" s="152">
        <v>254.887</v>
      </c>
      <c r="AG44" s="2" t="s">
        <v>37</v>
      </c>
      <c r="AH44" s="165">
        <v>2.63E-4</v>
      </c>
      <c r="AI44" s="165">
        <v>3.4426349959230601E-3</v>
      </c>
      <c r="AJ44" s="165">
        <v>3.9754281657646001E-4</v>
      </c>
    </row>
    <row r="45" spans="1:36">
      <c r="A45" s="2" t="s">
        <v>26</v>
      </c>
      <c r="B45" s="2">
        <v>378</v>
      </c>
      <c r="C45" s="2" t="s">
        <v>1868</v>
      </c>
      <c r="D45" s="2" t="s">
        <v>1869</v>
      </c>
      <c r="E45" s="4" t="s">
        <v>1286</v>
      </c>
      <c r="F45" s="2" t="s">
        <v>1870</v>
      </c>
      <c r="G45" s="2" t="s">
        <v>1871</v>
      </c>
      <c r="H45" s="2" t="s">
        <v>281</v>
      </c>
      <c r="I45" s="2" t="s">
        <v>718</v>
      </c>
      <c r="J45" s="2" t="s">
        <v>31</v>
      </c>
      <c r="K45" s="2" t="s">
        <v>31</v>
      </c>
      <c r="L45" s="2" t="s">
        <v>287</v>
      </c>
      <c r="M45" s="2" t="s">
        <v>32</v>
      </c>
      <c r="N45" s="2" t="s">
        <v>425</v>
      </c>
      <c r="O45" s="2" t="s">
        <v>98</v>
      </c>
      <c r="P45" s="2" t="s">
        <v>1699</v>
      </c>
      <c r="Q45" s="2" t="s">
        <v>374</v>
      </c>
      <c r="R45" s="2" t="s">
        <v>367</v>
      </c>
      <c r="S45" s="2" t="s">
        <v>35</v>
      </c>
      <c r="T45" s="152">
        <v>3.621</v>
      </c>
      <c r="U45" s="2" t="s">
        <v>1794</v>
      </c>
      <c r="V45" s="169">
        <v>3.5000000000000003E-2</v>
      </c>
      <c r="W45" s="165">
        <v>3.109E-2</v>
      </c>
      <c r="X45" s="4" t="s">
        <v>373</v>
      </c>
      <c r="Y45" s="4" t="s">
        <v>98</v>
      </c>
      <c r="Z45" s="152">
        <v>918553.36</v>
      </c>
      <c r="AA45" s="152">
        <v>1</v>
      </c>
      <c r="AB45" s="152">
        <v>118.06</v>
      </c>
      <c r="AD45" s="152">
        <v>1084.444</v>
      </c>
      <c r="AG45" s="2" t="s">
        <v>37</v>
      </c>
      <c r="AH45" s="165">
        <v>1.054E-3</v>
      </c>
      <c r="AI45" s="165">
        <v>1.46470679327714E-2</v>
      </c>
      <c r="AJ45" s="165">
        <v>1.69138948726088E-3</v>
      </c>
    </row>
    <row r="46" spans="1:36">
      <c r="A46" s="2" t="s">
        <v>26</v>
      </c>
      <c r="B46" s="2">
        <v>378</v>
      </c>
      <c r="C46" s="2" t="s">
        <v>1872</v>
      </c>
      <c r="D46" s="2" t="s">
        <v>1873</v>
      </c>
      <c r="E46" s="4" t="s">
        <v>1286</v>
      </c>
      <c r="F46" s="2" t="s">
        <v>1874</v>
      </c>
      <c r="G46" s="2" t="s">
        <v>1875</v>
      </c>
      <c r="H46" s="2" t="s">
        <v>281</v>
      </c>
      <c r="I46" s="2" t="s">
        <v>719</v>
      </c>
      <c r="J46" s="2" t="s">
        <v>31</v>
      </c>
      <c r="K46" s="2" t="s">
        <v>31</v>
      </c>
      <c r="L46" s="2" t="s">
        <v>287</v>
      </c>
      <c r="M46" s="2" t="s">
        <v>32</v>
      </c>
      <c r="N46" s="2" t="s">
        <v>415</v>
      </c>
      <c r="O46" s="2" t="s">
        <v>98</v>
      </c>
      <c r="P46" s="2" t="s">
        <v>1810</v>
      </c>
      <c r="Q46" s="2" t="s">
        <v>376</v>
      </c>
      <c r="R46" s="2" t="s">
        <v>367</v>
      </c>
      <c r="S46" s="2" t="s">
        <v>35</v>
      </c>
      <c r="T46" s="152">
        <v>3.19</v>
      </c>
      <c r="U46" s="2" t="s">
        <v>1876</v>
      </c>
      <c r="V46" s="169">
        <v>4.6899999999999997E-2</v>
      </c>
      <c r="W46" s="165">
        <v>7.596E-2</v>
      </c>
      <c r="X46" s="4" t="s">
        <v>373</v>
      </c>
      <c r="Y46" s="4" t="s">
        <v>98</v>
      </c>
      <c r="Z46" s="152">
        <v>213506.64</v>
      </c>
      <c r="AA46" s="152">
        <v>1</v>
      </c>
      <c r="AB46" s="152">
        <v>101.4</v>
      </c>
      <c r="AD46" s="152">
        <v>216.49600000000001</v>
      </c>
      <c r="AG46" s="2" t="s">
        <v>37</v>
      </c>
      <c r="AH46" s="165">
        <v>1.7799999999999999E-4</v>
      </c>
      <c r="AI46" s="165">
        <v>2.9241043564445599E-3</v>
      </c>
      <c r="AJ46" s="165">
        <v>3.3766480710301999E-4</v>
      </c>
    </row>
    <row r="47" spans="1:36">
      <c r="A47" s="2" t="s">
        <v>26</v>
      </c>
      <c r="B47" s="2">
        <v>378</v>
      </c>
      <c r="C47" s="2" t="s">
        <v>1877</v>
      </c>
      <c r="D47" s="2" t="s">
        <v>1878</v>
      </c>
      <c r="E47" s="4" t="s">
        <v>272</v>
      </c>
      <c r="F47" s="2" t="s">
        <v>1879</v>
      </c>
      <c r="G47" s="2" t="s">
        <v>1880</v>
      </c>
      <c r="H47" s="2" t="s">
        <v>281</v>
      </c>
      <c r="I47" s="2" t="s">
        <v>719</v>
      </c>
      <c r="J47" s="2" t="s">
        <v>31</v>
      </c>
      <c r="K47" s="2" t="s">
        <v>31</v>
      </c>
      <c r="L47" s="2" t="s">
        <v>287</v>
      </c>
      <c r="M47" s="2" t="s">
        <v>32</v>
      </c>
      <c r="N47" s="2" t="s">
        <v>442</v>
      </c>
      <c r="O47" s="2" t="s">
        <v>98</v>
      </c>
      <c r="P47" s="2" t="s">
        <v>1693</v>
      </c>
      <c r="Q47" s="2" t="s">
        <v>374</v>
      </c>
      <c r="R47" s="2" t="s">
        <v>367</v>
      </c>
      <c r="S47" s="2" t="s">
        <v>35</v>
      </c>
      <c r="T47" s="152">
        <v>1</v>
      </c>
      <c r="U47" s="2" t="s">
        <v>1881</v>
      </c>
      <c r="V47" s="169">
        <v>3.3700000000000001E-2</v>
      </c>
      <c r="W47" s="165">
        <v>6.54E-2</v>
      </c>
      <c r="X47" s="4" t="s">
        <v>373</v>
      </c>
      <c r="Y47" s="4" t="s">
        <v>98</v>
      </c>
      <c r="Z47" s="152">
        <v>191333.34</v>
      </c>
      <c r="AA47" s="152">
        <v>1</v>
      </c>
      <c r="AB47" s="152">
        <v>103.29</v>
      </c>
      <c r="AC47" s="152">
        <v>3.427</v>
      </c>
      <c r="AD47" s="152">
        <v>201.05500000000001</v>
      </c>
      <c r="AG47" s="2" t="s">
        <v>37</v>
      </c>
      <c r="AH47" s="165">
        <v>1.3669999999999999E-3</v>
      </c>
      <c r="AI47" s="165">
        <v>2.7155604699151299E-3</v>
      </c>
      <c r="AJ47" s="165">
        <v>3.1358292676168499E-4</v>
      </c>
    </row>
    <row r="48" spans="1:36">
      <c r="A48" s="2" t="s">
        <v>26</v>
      </c>
      <c r="B48" s="2">
        <v>1433</v>
      </c>
      <c r="C48" s="2" t="s">
        <v>1882</v>
      </c>
      <c r="D48" s="2" t="s">
        <v>1883</v>
      </c>
      <c r="E48" s="4" t="s">
        <v>1286</v>
      </c>
      <c r="F48" s="2" t="s">
        <v>1884</v>
      </c>
      <c r="G48" s="2" t="s">
        <v>1885</v>
      </c>
      <c r="H48" s="2" t="s">
        <v>281</v>
      </c>
      <c r="I48" s="2" t="s">
        <v>718</v>
      </c>
      <c r="J48" s="2" t="s">
        <v>31</v>
      </c>
      <c r="K48" s="2" t="s">
        <v>257</v>
      </c>
      <c r="L48" s="2" t="s">
        <v>287</v>
      </c>
      <c r="M48" s="2" t="s">
        <v>32</v>
      </c>
      <c r="N48" s="2" t="s">
        <v>426</v>
      </c>
      <c r="O48" s="2" t="s">
        <v>98</v>
      </c>
      <c r="P48" s="2" t="s">
        <v>1886</v>
      </c>
      <c r="Q48" s="2" t="s">
        <v>376</v>
      </c>
      <c r="R48" s="2" t="s">
        <v>367</v>
      </c>
      <c r="S48" s="2" t="s">
        <v>35</v>
      </c>
      <c r="T48" s="152">
        <v>0.98599999999999999</v>
      </c>
      <c r="U48" s="2" t="s">
        <v>1887</v>
      </c>
      <c r="V48" s="169">
        <v>4.65E-2</v>
      </c>
      <c r="W48" s="165">
        <v>3.465E-2</v>
      </c>
      <c r="X48" s="4" t="s">
        <v>373</v>
      </c>
      <c r="Y48" s="4" t="s">
        <v>98</v>
      </c>
      <c r="Z48" s="152">
        <v>8597.75</v>
      </c>
      <c r="AA48" s="152">
        <v>1</v>
      </c>
      <c r="AB48" s="152">
        <v>115.42</v>
      </c>
      <c r="AC48" s="152">
        <v>10.265000000000001</v>
      </c>
      <c r="AD48" s="152">
        <v>20.189</v>
      </c>
      <c r="AG48" s="2" t="s">
        <v>37</v>
      </c>
      <c r="AH48" s="165">
        <v>6.0000000000000002E-5</v>
      </c>
      <c r="AI48" s="165">
        <v>1.2172684113415299E-2</v>
      </c>
      <c r="AJ48" s="165">
        <v>2.35894989125579E-3</v>
      </c>
    </row>
    <row r="49" spans="1:36">
      <c r="A49" s="2" t="s">
        <v>26</v>
      </c>
      <c r="B49" s="2">
        <v>1433</v>
      </c>
      <c r="C49" s="2" t="s">
        <v>1882</v>
      </c>
      <c r="D49" s="2" t="s">
        <v>1883</v>
      </c>
      <c r="E49" s="4" t="s">
        <v>1286</v>
      </c>
      <c r="F49" s="2" t="s">
        <v>1888</v>
      </c>
      <c r="G49" s="2" t="s">
        <v>1889</v>
      </c>
      <c r="H49" s="2" t="s">
        <v>281</v>
      </c>
      <c r="I49" s="2" t="s">
        <v>718</v>
      </c>
      <c r="J49" s="2" t="s">
        <v>31</v>
      </c>
      <c r="K49" s="2" t="s">
        <v>257</v>
      </c>
      <c r="L49" s="2" t="s">
        <v>287</v>
      </c>
      <c r="M49" s="2" t="s">
        <v>32</v>
      </c>
      <c r="N49" s="2" t="s">
        <v>426</v>
      </c>
      <c r="O49" s="2" t="s">
        <v>98</v>
      </c>
      <c r="P49" s="2" t="s">
        <v>1886</v>
      </c>
      <c r="Q49" s="2" t="s">
        <v>376</v>
      </c>
      <c r="R49" s="2" t="s">
        <v>367</v>
      </c>
      <c r="S49" s="2" t="s">
        <v>35</v>
      </c>
      <c r="T49" s="152">
        <v>1.6040000000000001</v>
      </c>
      <c r="U49" s="2" t="s">
        <v>1890</v>
      </c>
      <c r="V49" s="169">
        <v>2.8500000000000001E-2</v>
      </c>
      <c r="W49" s="165">
        <v>3.2329999999999998E-2</v>
      </c>
      <c r="X49" s="4" t="s">
        <v>373</v>
      </c>
      <c r="Y49" s="4" t="s">
        <v>98</v>
      </c>
      <c r="Z49" s="152">
        <v>18560</v>
      </c>
      <c r="AA49" s="152">
        <v>1</v>
      </c>
      <c r="AB49" s="152">
        <v>115.25</v>
      </c>
      <c r="AD49" s="152">
        <v>21.39</v>
      </c>
      <c r="AG49" s="2" t="s">
        <v>37</v>
      </c>
      <c r="AH49" s="165">
        <v>3.4E-5</v>
      </c>
      <c r="AI49" s="165">
        <v>1.28972097293349E-2</v>
      </c>
      <c r="AJ49" s="165">
        <v>2.4993560339734702E-3</v>
      </c>
    </row>
    <row r="50" spans="1:36">
      <c r="A50" s="2" t="s">
        <v>26</v>
      </c>
      <c r="B50" s="2">
        <v>1433</v>
      </c>
      <c r="C50" s="2" t="s">
        <v>1689</v>
      </c>
      <c r="D50" s="2" t="s">
        <v>1690</v>
      </c>
      <c r="E50" s="4" t="s">
        <v>1286</v>
      </c>
      <c r="F50" s="2" t="s">
        <v>1691</v>
      </c>
      <c r="G50" s="2" t="s">
        <v>1692</v>
      </c>
      <c r="H50" s="2" t="s">
        <v>281</v>
      </c>
      <c r="I50" s="2" t="s">
        <v>718</v>
      </c>
      <c r="J50" s="2" t="s">
        <v>31</v>
      </c>
      <c r="K50" s="2" t="s">
        <v>31</v>
      </c>
      <c r="L50" s="2" t="s">
        <v>287</v>
      </c>
      <c r="M50" s="2" t="s">
        <v>32</v>
      </c>
      <c r="N50" s="2" t="s">
        <v>417</v>
      </c>
      <c r="O50" s="2" t="s">
        <v>98</v>
      </c>
      <c r="P50" s="2" t="s">
        <v>1693</v>
      </c>
      <c r="Q50" s="2" t="s">
        <v>374</v>
      </c>
      <c r="R50" s="2" t="s">
        <v>367</v>
      </c>
      <c r="S50" s="2" t="s">
        <v>35</v>
      </c>
      <c r="T50" s="152">
        <v>5.4290000000000003</v>
      </c>
      <c r="U50" s="2" t="s">
        <v>1694</v>
      </c>
      <c r="V50" s="169">
        <v>5.1499999999999997E-2</v>
      </c>
      <c r="W50" s="165">
        <v>3.8629999999999998E-2</v>
      </c>
      <c r="X50" s="4" t="s">
        <v>373</v>
      </c>
      <c r="Y50" s="4" t="s">
        <v>98</v>
      </c>
      <c r="Z50" s="152">
        <v>32844.76</v>
      </c>
      <c r="AA50" s="152">
        <v>1</v>
      </c>
      <c r="AB50" s="152">
        <v>147.13</v>
      </c>
      <c r="AD50" s="152">
        <v>48.323999999999998</v>
      </c>
      <c r="AG50" s="2" t="s">
        <v>37</v>
      </c>
      <c r="AH50" s="165">
        <v>1.1E-5</v>
      </c>
      <c r="AI50" s="165">
        <v>2.9136956395547201E-2</v>
      </c>
      <c r="AJ50" s="165">
        <v>5.6464637938851503E-3</v>
      </c>
    </row>
    <row r="51" spans="1:36">
      <c r="A51" s="2" t="s">
        <v>26</v>
      </c>
      <c r="B51" s="2">
        <v>1433</v>
      </c>
      <c r="C51" s="2" t="s">
        <v>1700</v>
      </c>
      <c r="D51" s="2" t="s">
        <v>1701</v>
      </c>
      <c r="E51" s="4" t="s">
        <v>1286</v>
      </c>
      <c r="F51" s="2" t="s">
        <v>1702</v>
      </c>
      <c r="G51" s="2" t="s">
        <v>1703</v>
      </c>
      <c r="H51" s="2" t="s">
        <v>281</v>
      </c>
      <c r="I51" s="2" t="s">
        <v>932</v>
      </c>
      <c r="J51" s="2" t="s">
        <v>31</v>
      </c>
      <c r="K51" s="2" t="s">
        <v>31</v>
      </c>
      <c r="L51" s="2" t="s">
        <v>287</v>
      </c>
      <c r="M51" s="2" t="s">
        <v>32</v>
      </c>
      <c r="N51" s="2" t="s">
        <v>425</v>
      </c>
      <c r="O51" s="2" t="s">
        <v>98</v>
      </c>
      <c r="P51" s="2" t="s">
        <v>1693</v>
      </c>
      <c r="Q51" s="2" t="s">
        <v>374</v>
      </c>
      <c r="R51" s="2" t="s">
        <v>367</v>
      </c>
      <c r="S51" s="2" t="s">
        <v>35</v>
      </c>
      <c r="T51" s="152">
        <v>4.5730000000000004</v>
      </c>
      <c r="U51" s="2" t="s">
        <v>1704</v>
      </c>
      <c r="V51" s="169">
        <v>2.41E-2</v>
      </c>
      <c r="W51" s="165">
        <v>6.4619999999999997E-2</v>
      </c>
      <c r="X51" s="4" t="s">
        <v>373</v>
      </c>
      <c r="Y51" s="4" t="s">
        <v>98</v>
      </c>
      <c r="Z51" s="152">
        <v>44600</v>
      </c>
      <c r="AA51" s="152">
        <v>1</v>
      </c>
      <c r="AB51" s="152">
        <v>84.18</v>
      </c>
      <c r="AD51" s="152">
        <v>37.543999999999997</v>
      </c>
      <c r="AG51" s="2" t="s">
        <v>37</v>
      </c>
      <c r="AH51" s="165">
        <v>2.5000000000000001E-5</v>
      </c>
      <c r="AI51" s="165">
        <v>2.2637092027118399E-2</v>
      </c>
      <c r="AJ51" s="165">
        <v>4.3868521747695002E-3</v>
      </c>
    </row>
    <row r="52" spans="1:36">
      <c r="A52" s="2" t="s">
        <v>26</v>
      </c>
      <c r="B52" s="2">
        <v>1433</v>
      </c>
      <c r="C52" s="2" t="s">
        <v>1470</v>
      </c>
      <c r="D52" s="2" t="s">
        <v>1471</v>
      </c>
      <c r="E52" s="4" t="s">
        <v>1286</v>
      </c>
      <c r="F52" s="2" t="s">
        <v>1705</v>
      </c>
      <c r="G52" s="2" t="s">
        <v>1706</v>
      </c>
      <c r="H52" s="2" t="s">
        <v>281</v>
      </c>
      <c r="I52" s="2" t="s">
        <v>932</v>
      </c>
      <c r="J52" s="2" t="s">
        <v>31</v>
      </c>
      <c r="K52" s="2" t="s">
        <v>31</v>
      </c>
      <c r="L52" s="2" t="s">
        <v>287</v>
      </c>
      <c r="M52" s="2" t="s">
        <v>32</v>
      </c>
      <c r="N52" s="2" t="s">
        <v>412</v>
      </c>
      <c r="O52" s="2" t="s">
        <v>98</v>
      </c>
      <c r="P52" s="2" t="s">
        <v>1707</v>
      </c>
      <c r="Q52" s="2" t="s">
        <v>374</v>
      </c>
      <c r="R52" s="2" t="s">
        <v>367</v>
      </c>
      <c r="S52" s="2" t="s">
        <v>35</v>
      </c>
      <c r="T52" s="152">
        <v>3.1309999999999998</v>
      </c>
      <c r="U52" s="2" t="s">
        <v>1708</v>
      </c>
      <c r="V52" s="169">
        <v>0.04</v>
      </c>
      <c r="W52" s="165">
        <v>5.6980000000000003E-2</v>
      </c>
      <c r="X52" s="4" t="s">
        <v>373</v>
      </c>
      <c r="Y52" s="4" t="s">
        <v>98</v>
      </c>
      <c r="Z52" s="152">
        <v>31500</v>
      </c>
      <c r="AA52" s="152">
        <v>1</v>
      </c>
      <c r="AB52" s="152">
        <v>96.92</v>
      </c>
      <c r="AD52" s="152">
        <v>30.53</v>
      </c>
      <c r="AG52" s="2" t="s">
        <v>37</v>
      </c>
      <c r="AH52" s="165">
        <v>4.6E-5</v>
      </c>
      <c r="AI52" s="165">
        <v>1.8407754581244301E-2</v>
      </c>
      <c r="AJ52" s="165">
        <v>3.5672469821042699E-3</v>
      </c>
    </row>
    <row r="53" spans="1:36">
      <c r="A53" s="2" t="s">
        <v>26</v>
      </c>
      <c r="B53" s="2">
        <v>1433</v>
      </c>
      <c r="C53" s="2" t="s">
        <v>1709</v>
      </c>
      <c r="D53" s="2" t="s">
        <v>1710</v>
      </c>
      <c r="E53" s="4" t="s">
        <v>1286</v>
      </c>
      <c r="F53" s="2" t="s">
        <v>1711</v>
      </c>
      <c r="G53" s="2" t="s">
        <v>1712</v>
      </c>
      <c r="H53" s="2" t="s">
        <v>281</v>
      </c>
      <c r="I53" s="2" t="s">
        <v>932</v>
      </c>
      <c r="J53" s="2" t="s">
        <v>31</v>
      </c>
      <c r="K53" s="2" t="s">
        <v>185</v>
      </c>
      <c r="L53" s="2" t="s">
        <v>287</v>
      </c>
      <c r="M53" s="2" t="s">
        <v>32</v>
      </c>
      <c r="N53" s="2" t="s">
        <v>404</v>
      </c>
      <c r="O53" s="2" t="s">
        <v>98</v>
      </c>
      <c r="P53" s="2" t="s">
        <v>1707</v>
      </c>
      <c r="Q53" s="2" t="s">
        <v>374</v>
      </c>
      <c r="R53" s="2" t="s">
        <v>367</v>
      </c>
      <c r="S53" s="2" t="s">
        <v>35</v>
      </c>
      <c r="T53" s="152">
        <v>0.95399999999999996</v>
      </c>
      <c r="U53" s="2" t="s">
        <v>1713</v>
      </c>
      <c r="V53" s="169">
        <v>4.7500000000000001E-2</v>
      </c>
      <c r="W53" s="165">
        <v>6.0749999999999998E-2</v>
      </c>
      <c r="X53" s="4" t="s">
        <v>373</v>
      </c>
      <c r="Y53" s="4" t="s">
        <v>98</v>
      </c>
      <c r="Z53" s="152">
        <v>22192.17</v>
      </c>
      <c r="AA53" s="152">
        <v>1</v>
      </c>
      <c r="AB53" s="152">
        <v>99.82</v>
      </c>
      <c r="AD53" s="152">
        <v>22.152000000000001</v>
      </c>
      <c r="AG53" s="2" t="s">
        <v>37</v>
      </c>
      <c r="AH53" s="165">
        <v>2.6999999999999999E-5</v>
      </c>
      <c r="AI53" s="165">
        <v>1.3356546867358401E-2</v>
      </c>
      <c r="AJ53" s="165">
        <v>2.5883711831135199E-3</v>
      </c>
    </row>
    <row r="54" spans="1:36">
      <c r="A54" s="2" t="s">
        <v>26</v>
      </c>
      <c r="B54" s="2">
        <v>1433</v>
      </c>
      <c r="C54" s="2" t="s">
        <v>1891</v>
      </c>
      <c r="D54" s="2" t="s">
        <v>1892</v>
      </c>
      <c r="E54" s="4" t="s">
        <v>1286</v>
      </c>
      <c r="F54" s="2" t="s">
        <v>1893</v>
      </c>
      <c r="G54" s="2" t="s">
        <v>1894</v>
      </c>
      <c r="H54" s="2" t="s">
        <v>281</v>
      </c>
      <c r="I54" s="2" t="s">
        <v>718</v>
      </c>
      <c r="J54" s="2" t="s">
        <v>31</v>
      </c>
      <c r="K54" s="2" t="s">
        <v>31</v>
      </c>
      <c r="L54" s="2" t="s">
        <v>287</v>
      </c>
      <c r="M54" s="2" t="s">
        <v>32</v>
      </c>
      <c r="N54" s="2" t="s">
        <v>425</v>
      </c>
      <c r="O54" s="2" t="s">
        <v>98</v>
      </c>
      <c r="P54" s="2" t="s">
        <v>1774</v>
      </c>
      <c r="Q54" s="2" t="s">
        <v>376</v>
      </c>
      <c r="R54" s="2" t="s">
        <v>367</v>
      </c>
      <c r="S54" s="2" t="s">
        <v>35</v>
      </c>
      <c r="T54" s="152">
        <v>3.5350000000000001</v>
      </c>
      <c r="U54" s="2" t="s">
        <v>1895</v>
      </c>
      <c r="V54" s="169">
        <v>1.14E-2</v>
      </c>
      <c r="W54" s="165">
        <v>3.0810000000000001E-2</v>
      </c>
      <c r="X54" s="4" t="s">
        <v>373</v>
      </c>
      <c r="Y54" s="4" t="s">
        <v>98</v>
      </c>
      <c r="Z54" s="152">
        <v>36065</v>
      </c>
      <c r="AA54" s="152">
        <v>1</v>
      </c>
      <c r="AB54" s="152">
        <v>105.17</v>
      </c>
      <c r="AD54" s="152">
        <v>37.93</v>
      </c>
      <c r="AG54" s="2" t="s">
        <v>37</v>
      </c>
      <c r="AH54" s="165">
        <v>1.5E-5</v>
      </c>
      <c r="AI54" s="165">
        <v>2.2869394527918901E-2</v>
      </c>
      <c r="AJ54" s="165">
        <v>4.4318701801572997E-3</v>
      </c>
    </row>
    <row r="55" spans="1:36">
      <c r="A55" s="2" t="s">
        <v>26</v>
      </c>
      <c r="B55" s="2">
        <v>1433</v>
      </c>
      <c r="C55" s="2" t="s">
        <v>1891</v>
      </c>
      <c r="D55" s="2" t="s">
        <v>1892</v>
      </c>
      <c r="E55" s="4" t="s">
        <v>1286</v>
      </c>
      <c r="F55" s="2" t="s">
        <v>1896</v>
      </c>
      <c r="G55" s="2" t="s">
        <v>1897</v>
      </c>
      <c r="H55" s="2" t="s">
        <v>281</v>
      </c>
      <c r="I55" s="2" t="s">
        <v>932</v>
      </c>
      <c r="J55" s="2" t="s">
        <v>31</v>
      </c>
      <c r="K55" s="2" t="s">
        <v>31</v>
      </c>
      <c r="L55" s="2" t="s">
        <v>287</v>
      </c>
      <c r="M55" s="2" t="s">
        <v>32</v>
      </c>
      <c r="N55" s="2" t="s">
        <v>425</v>
      </c>
      <c r="O55" s="2" t="s">
        <v>98</v>
      </c>
      <c r="P55" s="2" t="s">
        <v>1774</v>
      </c>
      <c r="Q55" s="2" t="s">
        <v>376</v>
      </c>
      <c r="R55" s="2" t="s">
        <v>367</v>
      </c>
      <c r="S55" s="2" t="s">
        <v>35</v>
      </c>
      <c r="T55" s="152">
        <v>5.4980000000000002</v>
      </c>
      <c r="U55" s="2" t="s">
        <v>1898</v>
      </c>
      <c r="V55" s="169">
        <v>2.4400000000000002E-2</v>
      </c>
      <c r="W55" s="165">
        <v>6.139E-2</v>
      </c>
      <c r="X55" s="4" t="s">
        <v>373</v>
      </c>
      <c r="Y55" s="4" t="s">
        <v>98</v>
      </c>
      <c r="Z55" s="152">
        <v>42000</v>
      </c>
      <c r="AA55" s="152">
        <v>1</v>
      </c>
      <c r="AB55" s="152">
        <v>83.12</v>
      </c>
      <c r="AD55" s="152">
        <v>34.909999999999997</v>
      </c>
      <c r="AG55" s="2" t="s">
        <v>37</v>
      </c>
      <c r="AH55" s="165">
        <v>3.4999999999999997E-5</v>
      </c>
      <c r="AI55" s="165">
        <v>2.10490103286976E-2</v>
      </c>
      <c r="AJ55" s="165">
        <v>4.0790971131174497E-3</v>
      </c>
    </row>
    <row r="56" spans="1:36">
      <c r="A56" s="2" t="s">
        <v>26</v>
      </c>
      <c r="B56" s="2">
        <v>1433</v>
      </c>
      <c r="C56" s="2" t="s">
        <v>1695</v>
      </c>
      <c r="D56" s="2" t="s">
        <v>1696</v>
      </c>
      <c r="E56" s="4" t="s">
        <v>1286</v>
      </c>
      <c r="F56" s="2" t="s">
        <v>1714</v>
      </c>
      <c r="G56" s="2" t="s">
        <v>1715</v>
      </c>
      <c r="H56" s="2" t="s">
        <v>281</v>
      </c>
      <c r="I56" s="2" t="s">
        <v>718</v>
      </c>
      <c r="J56" s="2" t="s">
        <v>31</v>
      </c>
      <c r="K56" s="2" t="s">
        <v>31</v>
      </c>
      <c r="L56" s="2" t="s">
        <v>287</v>
      </c>
      <c r="M56" s="2" t="s">
        <v>32</v>
      </c>
      <c r="N56" s="2" t="s">
        <v>425</v>
      </c>
      <c r="O56" s="2" t="s">
        <v>98</v>
      </c>
      <c r="P56" s="2" t="s">
        <v>1699</v>
      </c>
      <c r="Q56" s="2" t="s">
        <v>374</v>
      </c>
      <c r="R56" s="2" t="s">
        <v>367</v>
      </c>
      <c r="S56" s="2" t="s">
        <v>35</v>
      </c>
      <c r="T56" s="152">
        <v>5.133</v>
      </c>
      <c r="U56" s="2" t="s">
        <v>1716</v>
      </c>
      <c r="V56" s="169">
        <v>6.4999999999999997E-3</v>
      </c>
      <c r="W56" s="165">
        <v>3.3890000000000003E-2</v>
      </c>
      <c r="X56" s="4" t="s">
        <v>373</v>
      </c>
      <c r="Y56" s="4" t="s">
        <v>98</v>
      </c>
      <c r="Z56" s="152">
        <v>32473.97</v>
      </c>
      <c r="AA56" s="152">
        <v>1</v>
      </c>
      <c r="AB56" s="152">
        <v>98.12</v>
      </c>
      <c r="AD56" s="152">
        <v>31.863</v>
      </c>
      <c r="AG56" s="2" t="s">
        <v>37</v>
      </c>
      <c r="AH56" s="165">
        <v>1.2999999999999999E-5</v>
      </c>
      <c r="AI56" s="165">
        <v>1.9211876267842001E-2</v>
      </c>
      <c r="AJ56" s="165">
        <v>3.7230780829101799E-3</v>
      </c>
    </row>
    <row r="57" spans="1:36">
      <c r="A57" s="2" t="s">
        <v>26</v>
      </c>
      <c r="B57" s="2">
        <v>1433</v>
      </c>
      <c r="C57" s="2" t="s">
        <v>1717</v>
      </c>
      <c r="D57" s="2" t="s">
        <v>1718</v>
      </c>
      <c r="E57" s="4" t="s">
        <v>1286</v>
      </c>
      <c r="F57" s="2" t="s">
        <v>1719</v>
      </c>
      <c r="G57" s="2" t="s">
        <v>1720</v>
      </c>
      <c r="H57" s="2" t="s">
        <v>281</v>
      </c>
      <c r="I57" s="2" t="s">
        <v>932</v>
      </c>
      <c r="J57" s="2" t="s">
        <v>31</v>
      </c>
      <c r="K57" s="2" t="s">
        <v>31</v>
      </c>
      <c r="L57" s="2" t="s">
        <v>287</v>
      </c>
      <c r="M57" s="2" t="s">
        <v>32</v>
      </c>
      <c r="N57" s="2" t="s">
        <v>408</v>
      </c>
      <c r="O57" s="2" t="s">
        <v>98</v>
      </c>
      <c r="P57" s="2" t="s">
        <v>1721</v>
      </c>
      <c r="Q57" s="2" t="s">
        <v>374</v>
      </c>
      <c r="R57" s="2" t="s">
        <v>367</v>
      </c>
      <c r="S57" s="2" t="s">
        <v>35</v>
      </c>
      <c r="T57" s="152">
        <v>2.4870000000000001</v>
      </c>
      <c r="U57" s="2" t="s">
        <v>1722</v>
      </c>
      <c r="V57" s="169">
        <v>5.2999999999999999E-2</v>
      </c>
      <c r="W57" s="165">
        <v>5.7820000000000003E-2</v>
      </c>
      <c r="X57" s="4" t="s">
        <v>373</v>
      </c>
      <c r="Y57" s="4" t="s">
        <v>98</v>
      </c>
      <c r="Z57" s="152">
        <v>26456.25</v>
      </c>
      <c r="AA57" s="152">
        <v>1</v>
      </c>
      <c r="AB57" s="152">
        <v>100.33</v>
      </c>
      <c r="AD57" s="152">
        <v>26.544</v>
      </c>
      <c r="AG57" s="2" t="s">
        <v>37</v>
      </c>
      <c r="AH57" s="165">
        <v>5.8E-5</v>
      </c>
      <c r="AI57" s="165">
        <v>1.6004273125228698E-2</v>
      </c>
      <c r="AJ57" s="165">
        <v>3.1014752372304499E-3</v>
      </c>
    </row>
    <row r="58" spans="1:36">
      <c r="A58" s="2" t="s">
        <v>26</v>
      </c>
      <c r="B58" s="2">
        <v>1433</v>
      </c>
      <c r="C58" s="2" t="s">
        <v>1482</v>
      </c>
      <c r="D58" s="2" t="s">
        <v>1483</v>
      </c>
      <c r="E58" s="4" t="s">
        <v>1286</v>
      </c>
      <c r="F58" s="2" t="s">
        <v>1899</v>
      </c>
      <c r="G58" s="2" t="s">
        <v>1900</v>
      </c>
      <c r="H58" s="2" t="s">
        <v>281</v>
      </c>
      <c r="I58" s="2" t="s">
        <v>932</v>
      </c>
      <c r="J58" s="2" t="s">
        <v>31</v>
      </c>
      <c r="K58" s="2" t="s">
        <v>31</v>
      </c>
      <c r="L58" s="2" t="s">
        <v>287</v>
      </c>
      <c r="M58" s="2" t="s">
        <v>32</v>
      </c>
      <c r="N58" s="2" t="s">
        <v>446</v>
      </c>
      <c r="O58" s="2" t="s">
        <v>98</v>
      </c>
      <c r="P58" s="2" t="s">
        <v>1774</v>
      </c>
      <c r="Q58" s="2" t="s">
        <v>376</v>
      </c>
      <c r="R58" s="2" t="s">
        <v>367</v>
      </c>
      <c r="S58" s="2" t="s">
        <v>35</v>
      </c>
      <c r="T58" s="152">
        <v>0.9</v>
      </c>
      <c r="U58" s="2" t="s">
        <v>1901</v>
      </c>
      <c r="V58" s="169">
        <v>3.6499999999999998E-2</v>
      </c>
      <c r="W58" s="165">
        <v>4.8099999999999997E-2</v>
      </c>
      <c r="X58" s="4" t="s">
        <v>373</v>
      </c>
      <c r="Y58" s="4" t="s">
        <v>98</v>
      </c>
      <c r="Z58" s="152">
        <v>21753.74</v>
      </c>
      <c r="AA58" s="152">
        <v>1</v>
      </c>
      <c r="AB58" s="152">
        <v>99.27</v>
      </c>
      <c r="AD58" s="152">
        <v>21.594999999999999</v>
      </c>
      <c r="AG58" s="2" t="s">
        <v>37</v>
      </c>
      <c r="AH58" s="165">
        <v>2.0000000000000002E-5</v>
      </c>
      <c r="AI58" s="165">
        <v>1.30205344726151E-2</v>
      </c>
      <c r="AJ58" s="165">
        <v>2.52325519105662E-3</v>
      </c>
    </row>
    <row r="59" spans="1:36">
      <c r="A59" s="2" t="s">
        <v>26</v>
      </c>
      <c r="B59" s="2">
        <v>1433</v>
      </c>
      <c r="C59" s="2" t="s">
        <v>1486</v>
      </c>
      <c r="D59" s="2" t="s">
        <v>1487</v>
      </c>
      <c r="E59" s="4" t="s">
        <v>1286</v>
      </c>
      <c r="F59" s="2" t="s">
        <v>1729</v>
      </c>
      <c r="G59" s="2" t="s">
        <v>1730</v>
      </c>
      <c r="H59" s="2" t="s">
        <v>281</v>
      </c>
      <c r="I59" s="2" t="s">
        <v>718</v>
      </c>
      <c r="J59" s="2" t="s">
        <v>31</v>
      </c>
      <c r="K59" s="2" t="s">
        <v>31</v>
      </c>
      <c r="L59" s="2" t="s">
        <v>287</v>
      </c>
      <c r="M59" s="2" t="s">
        <v>32</v>
      </c>
      <c r="N59" s="2" t="s">
        <v>425</v>
      </c>
      <c r="O59" s="2" t="s">
        <v>98</v>
      </c>
      <c r="P59" s="2" t="s">
        <v>1731</v>
      </c>
      <c r="Q59" s="2" t="s">
        <v>376</v>
      </c>
      <c r="R59" s="2" t="s">
        <v>367</v>
      </c>
      <c r="S59" s="2" t="s">
        <v>35</v>
      </c>
      <c r="T59" s="152">
        <v>2.956</v>
      </c>
      <c r="U59" s="2" t="s">
        <v>1732</v>
      </c>
      <c r="V59" s="169">
        <v>3.3500000000000002E-2</v>
      </c>
      <c r="W59" s="165">
        <v>2.853E-2</v>
      </c>
      <c r="X59" s="4" t="s">
        <v>373</v>
      </c>
      <c r="Y59" s="4" t="s">
        <v>98</v>
      </c>
      <c r="Z59" s="152">
        <v>28146.95</v>
      </c>
      <c r="AA59" s="152">
        <v>1</v>
      </c>
      <c r="AB59" s="152">
        <v>115.92</v>
      </c>
      <c r="AD59" s="152">
        <v>32.628</v>
      </c>
      <c r="AG59" s="2" t="s">
        <v>37</v>
      </c>
      <c r="AH59" s="165">
        <v>4.3999999999999999E-5</v>
      </c>
      <c r="AI59" s="165">
        <v>1.9672817828547601E-2</v>
      </c>
      <c r="AJ59" s="165">
        <v>3.81240415383841E-3</v>
      </c>
    </row>
    <row r="60" spans="1:36">
      <c r="A60" s="2" t="s">
        <v>26</v>
      </c>
      <c r="B60" s="2">
        <v>1433</v>
      </c>
      <c r="C60" s="2" t="s">
        <v>1733</v>
      </c>
      <c r="D60" s="2" t="s">
        <v>1734</v>
      </c>
      <c r="E60" s="4" t="s">
        <v>1286</v>
      </c>
      <c r="F60" s="2" t="s">
        <v>1902</v>
      </c>
      <c r="G60" s="2" t="s">
        <v>1903</v>
      </c>
      <c r="H60" s="2" t="s">
        <v>281</v>
      </c>
      <c r="I60" s="2" t="s">
        <v>718</v>
      </c>
      <c r="J60" s="2" t="s">
        <v>31</v>
      </c>
      <c r="K60" s="2" t="s">
        <v>31</v>
      </c>
      <c r="L60" s="2" t="s">
        <v>287</v>
      </c>
      <c r="M60" s="2" t="s">
        <v>32</v>
      </c>
      <c r="N60" s="2" t="s">
        <v>409</v>
      </c>
      <c r="O60" s="2" t="s">
        <v>98</v>
      </c>
      <c r="P60" s="2" t="s">
        <v>1819</v>
      </c>
      <c r="Q60" s="2" t="s">
        <v>376</v>
      </c>
      <c r="R60" s="2" t="s">
        <v>367</v>
      </c>
      <c r="S60" s="2" t="s">
        <v>35</v>
      </c>
      <c r="T60" s="152">
        <v>2.4159999999999999</v>
      </c>
      <c r="U60" s="2" t="s">
        <v>1904</v>
      </c>
      <c r="V60" s="169">
        <v>1E-3</v>
      </c>
      <c r="W60" s="165">
        <v>2.0709999999999999E-2</v>
      </c>
      <c r="X60" s="4" t="s">
        <v>373</v>
      </c>
      <c r="Y60" s="4" t="s">
        <v>98</v>
      </c>
      <c r="Z60" s="152">
        <v>10000</v>
      </c>
      <c r="AA60" s="152">
        <v>1</v>
      </c>
      <c r="AB60" s="152">
        <v>105.49</v>
      </c>
      <c r="AD60" s="152">
        <v>10.548999999999999</v>
      </c>
      <c r="AG60" s="2" t="s">
        <v>37</v>
      </c>
      <c r="AH60" s="165">
        <v>2.0999999999999999E-5</v>
      </c>
      <c r="AI60" s="165">
        <v>6.36045447652936E-3</v>
      </c>
      <c r="AJ60" s="165">
        <v>1.2325953138971799E-3</v>
      </c>
    </row>
    <row r="61" spans="1:36">
      <c r="A61" s="2" t="s">
        <v>26</v>
      </c>
      <c r="B61" s="2">
        <v>1433</v>
      </c>
      <c r="C61" s="2" t="s">
        <v>1733</v>
      </c>
      <c r="D61" s="2" t="s">
        <v>1734</v>
      </c>
      <c r="E61" s="4" t="s">
        <v>1286</v>
      </c>
      <c r="F61" s="2" t="s">
        <v>1735</v>
      </c>
      <c r="G61" s="2" t="s">
        <v>1736</v>
      </c>
      <c r="H61" s="2" t="s">
        <v>281</v>
      </c>
      <c r="I61" s="2" t="s">
        <v>718</v>
      </c>
      <c r="J61" s="2" t="s">
        <v>31</v>
      </c>
      <c r="K61" s="2" t="s">
        <v>31</v>
      </c>
      <c r="L61" s="2" t="s">
        <v>287</v>
      </c>
      <c r="M61" s="2" t="s">
        <v>32</v>
      </c>
      <c r="N61" s="2" t="s">
        <v>409</v>
      </c>
      <c r="O61" s="2" t="s">
        <v>98</v>
      </c>
      <c r="P61" s="2" t="s">
        <v>1731</v>
      </c>
      <c r="Q61" s="2" t="s">
        <v>376</v>
      </c>
      <c r="R61" s="2" t="s">
        <v>367</v>
      </c>
      <c r="S61" s="2" t="s">
        <v>35</v>
      </c>
      <c r="T61" s="152">
        <v>3.68</v>
      </c>
      <c r="U61" s="2" t="s">
        <v>1737</v>
      </c>
      <c r="V61" s="169">
        <v>1.09E-2</v>
      </c>
      <c r="W61" s="165">
        <v>3.3869999999999997E-2</v>
      </c>
      <c r="X61" s="4" t="s">
        <v>373</v>
      </c>
      <c r="Y61" s="4" t="s">
        <v>98</v>
      </c>
      <c r="Z61" s="152">
        <v>100000</v>
      </c>
      <c r="AA61" s="152">
        <v>1</v>
      </c>
      <c r="AB61" s="152">
        <v>101.16</v>
      </c>
      <c r="AD61" s="152">
        <v>101.16</v>
      </c>
      <c r="AG61" s="2" t="s">
        <v>37</v>
      </c>
      <c r="AH61" s="165">
        <v>1.1E-4</v>
      </c>
      <c r="AI61" s="165">
        <v>6.0993797975704797E-2</v>
      </c>
      <c r="AJ61" s="165">
        <v>1.1820015352529901E-2</v>
      </c>
    </row>
    <row r="62" spans="1:36">
      <c r="A62" s="2" t="s">
        <v>26</v>
      </c>
      <c r="B62" s="2">
        <v>1433</v>
      </c>
      <c r="C62" s="2" t="s">
        <v>1733</v>
      </c>
      <c r="D62" s="2" t="s">
        <v>1734</v>
      </c>
      <c r="E62" s="4" t="s">
        <v>1286</v>
      </c>
      <c r="F62" s="2" t="s">
        <v>1905</v>
      </c>
      <c r="G62" s="2" t="s">
        <v>1906</v>
      </c>
      <c r="H62" s="2" t="s">
        <v>281</v>
      </c>
      <c r="I62" s="2" t="s">
        <v>718</v>
      </c>
      <c r="J62" s="2" t="s">
        <v>31</v>
      </c>
      <c r="K62" s="2" t="s">
        <v>31</v>
      </c>
      <c r="L62" s="2" t="s">
        <v>287</v>
      </c>
      <c r="M62" s="2" t="s">
        <v>32</v>
      </c>
      <c r="N62" s="2" t="s">
        <v>409</v>
      </c>
      <c r="O62" s="2" t="s">
        <v>98</v>
      </c>
      <c r="P62" s="2" t="s">
        <v>1731</v>
      </c>
      <c r="Q62" s="2" t="s">
        <v>376</v>
      </c>
      <c r="R62" s="2" t="s">
        <v>367</v>
      </c>
      <c r="S62" s="2" t="s">
        <v>35</v>
      </c>
      <c r="T62" s="152">
        <v>4.4130000000000003</v>
      </c>
      <c r="U62" s="2" t="s">
        <v>1907</v>
      </c>
      <c r="V62" s="169">
        <v>2.9899999999999999E-2</v>
      </c>
      <c r="W62" s="165">
        <v>3.4279999999999998E-2</v>
      </c>
      <c r="X62" s="4" t="s">
        <v>373</v>
      </c>
      <c r="Y62" s="4" t="s">
        <v>98</v>
      </c>
      <c r="Z62" s="152">
        <v>42400</v>
      </c>
      <c r="AA62" s="152">
        <v>1</v>
      </c>
      <c r="AB62" s="152">
        <v>104.39</v>
      </c>
      <c r="AD62" s="152">
        <v>44.261000000000003</v>
      </c>
      <c r="AG62" s="2" t="s">
        <v>37</v>
      </c>
      <c r="AH62" s="165">
        <v>5.3000000000000001E-5</v>
      </c>
      <c r="AI62" s="165">
        <v>2.6687113977559698E-2</v>
      </c>
      <c r="AJ62" s="165">
        <v>5.1717077374837297E-3</v>
      </c>
    </row>
    <row r="63" spans="1:36">
      <c r="A63" s="2" t="s">
        <v>26</v>
      </c>
      <c r="B63" s="2">
        <v>1433</v>
      </c>
      <c r="C63" s="2" t="s">
        <v>1743</v>
      </c>
      <c r="D63" s="2" t="s">
        <v>1744</v>
      </c>
      <c r="E63" s="4" t="s">
        <v>1286</v>
      </c>
      <c r="F63" s="2" t="s">
        <v>1745</v>
      </c>
      <c r="G63" s="2" t="s">
        <v>1746</v>
      </c>
      <c r="H63" s="2" t="s">
        <v>281</v>
      </c>
      <c r="I63" s="2" t="s">
        <v>932</v>
      </c>
      <c r="J63" s="2" t="s">
        <v>31</v>
      </c>
      <c r="K63" s="2" t="s">
        <v>31</v>
      </c>
      <c r="L63" s="2" t="s">
        <v>287</v>
      </c>
      <c r="M63" s="2" t="s">
        <v>32</v>
      </c>
      <c r="N63" s="2" t="s">
        <v>425</v>
      </c>
      <c r="O63" s="2" t="s">
        <v>98</v>
      </c>
      <c r="P63" s="2" t="s">
        <v>1699</v>
      </c>
      <c r="Q63" s="2" t="s">
        <v>374</v>
      </c>
      <c r="R63" s="2" t="s">
        <v>367</v>
      </c>
      <c r="S63" s="2" t="s">
        <v>35</v>
      </c>
      <c r="T63" s="152">
        <v>5.38</v>
      </c>
      <c r="U63" s="2" t="s">
        <v>1747</v>
      </c>
      <c r="V63" s="169">
        <v>2.5499999999999998E-2</v>
      </c>
      <c r="W63" s="165">
        <v>6.1440000000000002E-2</v>
      </c>
      <c r="X63" s="4" t="s">
        <v>373</v>
      </c>
      <c r="Y63" s="4" t="s">
        <v>98</v>
      </c>
      <c r="Z63" s="152">
        <v>28888.89</v>
      </c>
      <c r="AA63" s="152">
        <v>1</v>
      </c>
      <c r="AB63" s="152">
        <v>82.82</v>
      </c>
      <c r="AD63" s="152">
        <v>23.925999999999998</v>
      </c>
      <c r="AG63" s="2" t="s">
        <v>37</v>
      </c>
      <c r="AH63" s="165">
        <v>1.5999999999999999E-5</v>
      </c>
      <c r="AI63" s="165">
        <v>1.44259006753384E-2</v>
      </c>
      <c r="AJ63" s="165">
        <v>2.7956017351877601E-3</v>
      </c>
    </row>
    <row r="64" spans="1:36">
      <c r="A64" s="2" t="s">
        <v>26</v>
      </c>
      <c r="B64" s="2">
        <v>1433</v>
      </c>
      <c r="C64" s="2" t="s">
        <v>1743</v>
      </c>
      <c r="D64" s="2" t="s">
        <v>1744</v>
      </c>
      <c r="E64" s="4" t="s">
        <v>1286</v>
      </c>
      <c r="F64" s="2" t="s">
        <v>1748</v>
      </c>
      <c r="G64" s="2" t="s">
        <v>1749</v>
      </c>
      <c r="H64" s="2" t="s">
        <v>281</v>
      </c>
      <c r="I64" s="2" t="s">
        <v>718</v>
      </c>
      <c r="J64" s="2" t="s">
        <v>31</v>
      </c>
      <c r="K64" s="2" t="s">
        <v>31</v>
      </c>
      <c r="L64" s="2" t="s">
        <v>287</v>
      </c>
      <c r="M64" s="2" t="s">
        <v>32</v>
      </c>
      <c r="N64" s="2" t="s">
        <v>425</v>
      </c>
      <c r="O64" s="2" t="s">
        <v>98</v>
      </c>
      <c r="P64" s="2" t="s">
        <v>1699</v>
      </c>
      <c r="Q64" s="2" t="s">
        <v>374</v>
      </c>
      <c r="R64" s="2" t="s">
        <v>367</v>
      </c>
      <c r="S64" s="2" t="s">
        <v>35</v>
      </c>
      <c r="T64" s="152">
        <v>4.2089999999999996</v>
      </c>
      <c r="U64" s="2" t="s">
        <v>1750</v>
      </c>
      <c r="V64" s="169">
        <v>5.0000000000000001E-3</v>
      </c>
      <c r="W64" s="165">
        <v>3.3119999999999997E-2</v>
      </c>
      <c r="X64" s="4" t="s">
        <v>373</v>
      </c>
      <c r="Y64" s="4" t="s">
        <v>98</v>
      </c>
      <c r="Z64" s="152">
        <v>24196.09</v>
      </c>
      <c r="AA64" s="152">
        <v>1</v>
      </c>
      <c r="AB64" s="152">
        <v>100.45</v>
      </c>
      <c r="AD64" s="152">
        <v>24.305</v>
      </c>
      <c r="AG64" s="2" t="s">
        <v>37</v>
      </c>
      <c r="AH64" s="165">
        <v>1.2999999999999999E-5</v>
      </c>
      <c r="AI64" s="165">
        <v>1.4654533181847101E-2</v>
      </c>
      <c r="AJ64" s="165">
        <v>2.8399085307425501E-3</v>
      </c>
    </row>
    <row r="65" spans="1:36">
      <c r="A65" s="2" t="s">
        <v>26</v>
      </c>
      <c r="B65" s="2">
        <v>1433</v>
      </c>
      <c r="C65" s="2" t="s">
        <v>1743</v>
      </c>
      <c r="D65" s="2" t="s">
        <v>1744</v>
      </c>
      <c r="E65" s="4" t="s">
        <v>1286</v>
      </c>
      <c r="F65" s="2" t="s">
        <v>1751</v>
      </c>
      <c r="G65" s="2" t="s">
        <v>1752</v>
      </c>
      <c r="H65" s="2" t="s">
        <v>281</v>
      </c>
      <c r="I65" s="2" t="s">
        <v>718</v>
      </c>
      <c r="J65" s="2" t="s">
        <v>31</v>
      </c>
      <c r="K65" s="2" t="s">
        <v>31</v>
      </c>
      <c r="L65" s="2" t="s">
        <v>287</v>
      </c>
      <c r="M65" s="2" t="s">
        <v>32</v>
      </c>
      <c r="N65" s="2" t="s">
        <v>425</v>
      </c>
      <c r="O65" s="2" t="s">
        <v>98</v>
      </c>
      <c r="P65" s="2" t="s">
        <v>1699</v>
      </c>
      <c r="Q65" s="2" t="s">
        <v>374</v>
      </c>
      <c r="R65" s="2" t="s">
        <v>367</v>
      </c>
      <c r="S65" s="2" t="s">
        <v>35</v>
      </c>
      <c r="T65" s="152">
        <v>1.21</v>
      </c>
      <c r="U65" s="2" t="s">
        <v>1323</v>
      </c>
      <c r="V65" s="169">
        <v>4.7500000000000001E-2</v>
      </c>
      <c r="W65" s="165">
        <v>2.843E-2</v>
      </c>
      <c r="X65" s="4" t="s">
        <v>373</v>
      </c>
      <c r="Y65" s="4" t="s">
        <v>98</v>
      </c>
      <c r="Z65" s="152">
        <v>19333.34</v>
      </c>
      <c r="AA65" s="152">
        <v>1</v>
      </c>
      <c r="AB65" s="152">
        <v>142.59</v>
      </c>
      <c r="AD65" s="152">
        <v>27.567</v>
      </c>
      <c r="AG65" s="2" t="s">
        <v>37</v>
      </c>
      <c r="AH65" s="165">
        <v>2.0000000000000002E-5</v>
      </c>
      <c r="AI65" s="165">
        <v>1.66215995069443E-2</v>
      </c>
      <c r="AJ65" s="165">
        <v>3.2211071924713301E-3</v>
      </c>
    </row>
    <row r="66" spans="1:36">
      <c r="A66" s="2" t="s">
        <v>26</v>
      </c>
      <c r="B66" s="2">
        <v>1433</v>
      </c>
      <c r="C66" s="2" t="s">
        <v>1753</v>
      </c>
      <c r="D66" s="2" t="s">
        <v>1754</v>
      </c>
      <c r="E66" s="4" t="s">
        <v>1286</v>
      </c>
      <c r="F66" s="2" t="s">
        <v>1755</v>
      </c>
      <c r="G66" s="2" t="s">
        <v>1756</v>
      </c>
      <c r="H66" s="2" t="s">
        <v>281</v>
      </c>
      <c r="I66" s="2" t="s">
        <v>718</v>
      </c>
      <c r="J66" s="2" t="s">
        <v>31</v>
      </c>
      <c r="K66" s="2" t="s">
        <v>31</v>
      </c>
      <c r="L66" s="2" t="s">
        <v>287</v>
      </c>
      <c r="M66" s="2" t="s">
        <v>32</v>
      </c>
      <c r="N66" s="2" t="s">
        <v>409</v>
      </c>
      <c r="O66" s="2" t="s">
        <v>98</v>
      </c>
      <c r="P66" s="2" t="s">
        <v>1731</v>
      </c>
      <c r="Q66" s="2" t="s">
        <v>376</v>
      </c>
      <c r="R66" s="2" t="s">
        <v>367</v>
      </c>
      <c r="S66" s="2" t="s">
        <v>35</v>
      </c>
      <c r="T66" s="152">
        <v>4.1150000000000002</v>
      </c>
      <c r="U66" s="2" t="s">
        <v>1757</v>
      </c>
      <c r="V66" s="169">
        <v>3.1699999999999999E-2</v>
      </c>
      <c r="W66" s="165">
        <v>3.594E-2</v>
      </c>
      <c r="X66" s="4" t="s">
        <v>373</v>
      </c>
      <c r="Y66" s="4" t="s">
        <v>98</v>
      </c>
      <c r="Z66" s="152">
        <v>50000</v>
      </c>
      <c r="AA66" s="152">
        <v>1</v>
      </c>
      <c r="AB66" s="152">
        <v>105.55</v>
      </c>
      <c r="AD66" s="152">
        <v>52.774999999999999</v>
      </c>
      <c r="AG66" s="2" t="s">
        <v>37</v>
      </c>
      <c r="AH66" s="165">
        <v>5.8999999999999998E-5</v>
      </c>
      <c r="AI66" s="165">
        <v>3.1820360697586203E-2</v>
      </c>
      <c r="AJ66" s="165">
        <v>6.1664819121171098E-3</v>
      </c>
    </row>
    <row r="67" spans="1:36">
      <c r="A67" s="2" t="s">
        <v>26</v>
      </c>
      <c r="B67" s="2">
        <v>1433</v>
      </c>
      <c r="C67" s="2" t="s">
        <v>1758</v>
      </c>
      <c r="D67" s="2" t="s">
        <v>1759</v>
      </c>
      <c r="E67" s="4" t="s">
        <v>1286</v>
      </c>
      <c r="F67" s="2" t="s">
        <v>1760</v>
      </c>
      <c r="G67" s="2" t="s">
        <v>1761</v>
      </c>
      <c r="H67" s="2" t="s">
        <v>281</v>
      </c>
      <c r="I67" s="2" t="s">
        <v>718</v>
      </c>
      <c r="J67" s="2" t="s">
        <v>31</v>
      </c>
      <c r="K67" s="2" t="s">
        <v>31</v>
      </c>
      <c r="L67" s="2" t="s">
        <v>287</v>
      </c>
      <c r="M67" s="2" t="s">
        <v>32</v>
      </c>
      <c r="N67" s="2" t="s">
        <v>401</v>
      </c>
      <c r="O67" s="2" t="s">
        <v>98</v>
      </c>
      <c r="P67" s="2" t="s">
        <v>1727</v>
      </c>
      <c r="Q67" s="2" t="s">
        <v>376</v>
      </c>
      <c r="R67" s="2" t="s">
        <v>367</v>
      </c>
      <c r="S67" s="2" t="s">
        <v>35</v>
      </c>
      <c r="T67" s="152">
        <v>5.9729999999999999</v>
      </c>
      <c r="U67" s="2" t="s">
        <v>1762</v>
      </c>
      <c r="V67" s="169">
        <v>3.3000000000000002E-2</v>
      </c>
      <c r="W67" s="165">
        <v>4.1739999999999999E-2</v>
      </c>
      <c r="X67" s="4" t="s">
        <v>373</v>
      </c>
      <c r="Y67" s="4" t="s">
        <v>98</v>
      </c>
      <c r="Z67" s="152">
        <v>38974.36</v>
      </c>
      <c r="AA67" s="152">
        <v>1</v>
      </c>
      <c r="AB67" s="152">
        <v>100.71</v>
      </c>
      <c r="AD67" s="152">
        <v>39.250999999999998</v>
      </c>
      <c r="AG67" s="2" t="s">
        <v>37</v>
      </c>
      <c r="AH67" s="165">
        <v>3.1000000000000001E-5</v>
      </c>
      <c r="AI67" s="165">
        <v>2.3666195325987599E-2</v>
      </c>
      <c r="AJ67" s="165">
        <v>4.58628256270531E-3</v>
      </c>
    </row>
    <row r="68" spans="1:36">
      <c r="A68" s="2" t="s">
        <v>26</v>
      </c>
      <c r="B68" s="2">
        <v>1433</v>
      </c>
      <c r="C68" s="2" t="s">
        <v>1502</v>
      </c>
      <c r="D68" s="2" t="s">
        <v>1503</v>
      </c>
      <c r="E68" s="4" t="s">
        <v>1286</v>
      </c>
      <c r="F68" s="2" t="s">
        <v>1772</v>
      </c>
      <c r="G68" s="2" t="s">
        <v>1773</v>
      </c>
      <c r="H68" s="2" t="s">
        <v>281</v>
      </c>
      <c r="I68" s="2" t="s">
        <v>718</v>
      </c>
      <c r="J68" s="2" t="s">
        <v>31</v>
      </c>
      <c r="K68" s="2" t="s">
        <v>31</v>
      </c>
      <c r="L68" s="2" t="s">
        <v>287</v>
      </c>
      <c r="M68" s="2" t="s">
        <v>32</v>
      </c>
      <c r="N68" s="2" t="s">
        <v>406</v>
      </c>
      <c r="O68" s="2" t="s">
        <v>98</v>
      </c>
      <c r="P68" s="2" t="s">
        <v>1774</v>
      </c>
      <c r="Q68" s="2" t="s">
        <v>376</v>
      </c>
      <c r="R68" s="2" t="s">
        <v>367</v>
      </c>
      <c r="S68" s="2" t="s">
        <v>35</v>
      </c>
      <c r="T68" s="152">
        <v>4.7850000000000001</v>
      </c>
      <c r="U68" s="2" t="s">
        <v>1775</v>
      </c>
      <c r="V68" s="169">
        <v>4.4000000000000003E-3</v>
      </c>
      <c r="W68" s="165">
        <v>2.9190000000000001E-2</v>
      </c>
      <c r="X68" s="4" t="s">
        <v>373</v>
      </c>
      <c r="Y68" s="4" t="s">
        <v>98</v>
      </c>
      <c r="Z68" s="152">
        <v>32605.77</v>
      </c>
      <c r="AA68" s="152">
        <v>1</v>
      </c>
      <c r="AB68" s="152">
        <v>101.08</v>
      </c>
      <c r="AD68" s="152">
        <v>32.957999999999998</v>
      </c>
      <c r="AG68" s="2" t="s">
        <v>37</v>
      </c>
      <c r="AH68" s="165">
        <v>3.8000000000000002E-5</v>
      </c>
      <c r="AI68" s="165">
        <v>1.9871769923913599E-2</v>
      </c>
      <c r="AJ68" s="165">
        <v>3.85095916926113E-3</v>
      </c>
    </row>
    <row r="69" spans="1:36">
      <c r="A69" s="2" t="s">
        <v>26</v>
      </c>
      <c r="B69" s="2">
        <v>1433</v>
      </c>
      <c r="C69" s="2" t="s">
        <v>1502</v>
      </c>
      <c r="D69" s="2" t="s">
        <v>1503</v>
      </c>
      <c r="E69" s="4" t="s">
        <v>1286</v>
      </c>
      <c r="F69" s="2" t="s">
        <v>1776</v>
      </c>
      <c r="G69" s="2" t="s">
        <v>1777</v>
      </c>
      <c r="H69" s="2" t="s">
        <v>281</v>
      </c>
      <c r="I69" s="2" t="s">
        <v>932</v>
      </c>
      <c r="J69" s="2" t="s">
        <v>31</v>
      </c>
      <c r="K69" s="2" t="s">
        <v>31</v>
      </c>
      <c r="L69" s="2" t="s">
        <v>287</v>
      </c>
      <c r="M69" s="2" t="s">
        <v>32</v>
      </c>
      <c r="N69" s="2" t="s">
        <v>406</v>
      </c>
      <c r="O69" s="2" t="s">
        <v>98</v>
      </c>
      <c r="P69" s="2" t="s">
        <v>1774</v>
      </c>
      <c r="Q69" s="2" t="s">
        <v>376</v>
      </c>
      <c r="R69" s="2" t="s">
        <v>367</v>
      </c>
      <c r="S69" s="2" t="s">
        <v>35</v>
      </c>
      <c r="T69" s="152">
        <v>4.4870000000000001</v>
      </c>
      <c r="U69" s="2" t="s">
        <v>1778</v>
      </c>
      <c r="V69" s="169">
        <v>1.9400000000000001E-2</v>
      </c>
      <c r="W69" s="165">
        <v>5.4969999999999998E-2</v>
      </c>
      <c r="X69" s="4" t="s">
        <v>373</v>
      </c>
      <c r="Y69" s="4" t="s">
        <v>98</v>
      </c>
      <c r="Z69" s="152">
        <v>34000</v>
      </c>
      <c r="AA69" s="152">
        <v>1</v>
      </c>
      <c r="AB69" s="152">
        <v>85.41</v>
      </c>
      <c r="AD69" s="152">
        <v>29.039000000000001</v>
      </c>
      <c r="AG69" s="2" t="s">
        <v>37</v>
      </c>
      <c r="AH69" s="165">
        <v>5.5000000000000002E-5</v>
      </c>
      <c r="AI69" s="165">
        <v>1.75091270950542E-2</v>
      </c>
      <c r="AJ69" s="165">
        <v>3.39310156018444E-3</v>
      </c>
    </row>
    <row r="70" spans="1:36">
      <c r="A70" s="2" t="s">
        <v>26</v>
      </c>
      <c r="B70" s="2">
        <v>1433</v>
      </c>
      <c r="C70" s="2" t="s">
        <v>1908</v>
      </c>
      <c r="D70" s="2" t="s">
        <v>1909</v>
      </c>
      <c r="E70" s="4" t="s">
        <v>1286</v>
      </c>
      <c r="F70" s="2" t="s">
        <v>1910</v>
      </c>
      <c r="G70" s="2" t="s">
        <v>1911</v>
      </c>
      <c r="H70" s="2" t="s">
        <v>281</v>
      </c>
      <c r="I70" s="2" t="s">
        <v>932</v>
      </c>
      <c r="J70" s="2" t="s">
        <v>31</v>
      </c>
      <c r="K70" s="2" t="s">
        <v>31</v>
      </c>
      <c r="L70" s="2" t="s">
        <v>287</v>
      </c>
      <c r="M70" s="2" t="s">
        <v>32</v>
      </c>
      <c r="N70" s="2" t="s">
        <v>406</v>
      </c>
      <c r="O70" s="2" t="s">
        <v>98</v>
      </c>
      <c r="P70" s="2" t="s">
        <v>1693</v>
      </c>
      <c r="Q70" s="2" t="s">
        <v>374</v>
      </c>
      <c r="R70" s="2" t="s">
        <v>367</v>
      </c>
      <c r="S70" s="2" t="s">
        <v>35</v>
      </c>
      <c r="T70" s="152">
        <v>4.9290000000000003</v>
      </c>
      <c r="U70" s="2" t="s">
        <v>1814</v>
      </c>
      <c r="V70" s="169">
        <v>4.3799999999999999E-2</v>
      </c>
      <c r="W70" s="165">
        <v>5.5509999999999997E-2</v>
      </c>
      <c r="X70" s="4" t="s">
        <v>373</v>
      </c>
      <c r="Y70" s="4" t="s">
        <v>98</v>
      </c>
      <c r="Z70" s="152">
        <v>32000</v>
      </c>
      <c r="AA70" s="152">
        <v>1</v>
      </c>
      <c r="AB70" s="152">
        <v>94.29</v>
      </c>
      <c r="AD70" s="152">
        <v>30.172999999999998</v>
      </c>
      <c r="AG70" s="2" t="s">
        <v>37</v>
      </c>
      <c r="AH70" s="165">
        <v>6.3999999999999997E-5</v>
      </c>
      <c r="AI70" s="165">
        <v>1.81925036334653E-2</v>
      </c>
      <c r="AJ70" s="165">
        <v>3.5255334047925601E-3</v>
      </c>
    </row>
    <row r="71" spans="1:36">
      <c r="A71" s="2" t="s">
        <v>26</v>
      </c>
      <c r="B71" s="2">
        <v>1433</v>
      </c>
      <c r="C71" s="2" t="s">
        <v>1908</v>
      </c>
      <c r="D71" s="2" t="s">
        <v>1909</v>
      </c>
      <c r="E71" s="4" t="s">
        <v>1286</v>
      </c>
      <c r="F71" s="2" t="s">
        <v>1912</v>
      </c>
      <c r="G71" s="2" t="s">
        <v>1913</v>
      </c>
      <c r="H71" s="2" t="s">
        <v>281</v>
      </c>
      <c r="I71" s="2" t="s">
        <v>932</v>
      </c>
      <c r="J71" s="2" t="s">
        <v>31</v>
      </c>
      <c r="K71" s="2" t="s">
        <v>31</v>
      </c>
      <c r="L71" s="2" t="s">
        <v>287</v>
      </c>
      <c r="M71" s="2" t="s">
        <v>32</v>
      </c>
      <c r="N71" s="2" t="s">
        <v>406</v>
      </c>
      <c r="O71" s="2" t="s">
        <v>98</v>
      </c>
      <c r="P71" s="2" t="s">
        <v>1731</v>
      </c>
      <c r="Q71" s="2" t="s">
        <v>376</v>
      </c>
      <c r="R71" s="2" t="s">
        <v>367</v>
      </c>
      <c r="S71" s="2" t="s">
        <v>35</v>
      </c>
      <c r="T71" s="152">
        <v>3.2789999999999999</v>
      </c>
      <c r="U71" s="2" t="s">
        <v>1767</v>
      </c>
      <c r="V71" s="169">
        <v>4.36E-2</v>
      </c>
      <c r="W71" s="165">
        <v>5.1270000000000003E-2</v>
      </c>
      <c r="X71" s="4" t="s">
        <v>373</v>
      </c>
      <c r="Y71" s="4" t="s">
        <v>98</v>
      </c>
      <c r="Z71" s="152">
        <v>22636</v>
      </c>
      <c r="AA71" s="152">
        <v>1</v>
      </c>
      <c r="AB71" s="152">
        <v>97.6</v>
      </c>
      <c r="AD71" s="152">
        <v>22.093</v>
      </c>
      <c r="AG71" s="2" t="s">
        <v>37</v>
      </c>
      <c r="AH71" s="165">
        <v>7.4999999999999993E-5</v>
      </c>
      <c r="AI71" s="165">
        <v>1.33206788880445E-2</v>
      </c>
      <c r="AJ71" s="165">
        <v>2.58142031138188E-3</v>
      </c>
    </row>
    <row r="72" spans="1:36">
      <c r="A72" s="2" t="s">
        <v>26</v>
      </c>
      <c r="B72" s="2">
        <v>1433</v>
      </c>
      <c r="C72" s="2" t="s">
        <v>1779</v>
      </c>
      <c r="D72" s="2" t="s">
        <v>1780</v>
      </c>
      <c r="E72" s="4" t="s">
        <v>34</v>
      </c>
      <c r="F72" s="2" t="s">
        <v>1781</v>
      </c>
      <c r="G72" s="2" t="s">
        <v>1782</v>
      </c>
      <c r="H72" s="2" t="s">
        <v>281</v>
      </c>
      <c r="I72" s="2" t="s">
        <v>932</v>
      </c>
      <c r="J72" s="2" t="s">
        <v>31</v>
      </c>
      <c r="K72" s="2" t="s">
        <v>185</v>
      </c>
      <c r="L72" s="2" t="s">
        <v>287</v>
      </c>
      <c r="M72" s="2" t="s">
        <v>32</v>
      </c>
      <c r="N72" s="2" t="s">
        <v>426</v>
      </c>
      <c r="O72" s="2" t="s">
        <v>98</v>
      </c>
      <c r="P72" s="2" t="s">
        <v>1693</v>
      </c>
      <c r="Q72" s="2" t="s">
        <v>374</v>
      </c>
      <c r="R72" s="2" t="s">
        <v>367</v>
      </c>
      <c r="S72" s="2" t="s">
        <v>35</v>
      </c>
      <c r="T72" s="152">
        <v>1.1639999999999999</v>
      </c>
      <c r="U72" s="2" t="s">
        <v>1783</v>
      </c>
      <c r="V72" s="169">
        <v>4.8000000000000001E-2</v>
      </c>
      <c r="W72" s="165">
        <v>5.4010000000000002E-2</v>
      </c>
      <c r="X72" s="4" t="s">
        <v>373</v>
      </c>
      <c r="Y72" s="4" t="s">
        <v>98</v>
      </c>
      <c r="Z72" s="152">
        <v>22965</v>
      </c>
      <c r="AA72" s="152">
        <v>1</v>
      </c>
      <c r="AB72" s="152">
        <v>100.21</v>
      </c>
      <c r="AD72" s="152">
        <v>23.013000000000002</v>
      </c>
      <c r="AG72" s="2" t="s">
        <v>37</v>
      </c>
      <c r="AH72" s="165">
        <v>6.0999999999999999E-5</v>
      </c>
      <c r="AI72" s="165">
        <v>1.38756829568024E-2</v>
      </c>
      <c r="AJ72" s="165">
        <v>2.6889747977584901E-3</v>
      </c>
    </row>
    <row r="73" spans="1:36">
      <c r="A73" s="2" t="s">
        <v>26</v>
      </c>
      <c r="B73" s="2">
        <v>1433</v>
      </c>
      <c r="C73" s="2" t="s">
        <v>1784</v>
      </c>
      <c r="D73" s="2" t="s">
        <v>1785</v>
      </c>
      <c r="E73" s="4" t="s">
        <v>1286</v>
      </c>
      <c r="F73" s="2" t="s">
        <v>1914</v>
      </c>
      <c r="G73" s="2" t="s">
        <v>1915</v>
      </c>
      <c r="H73" s="2" t="s">
        <v>281</v>
      </c>
      <c r="I73" s="2" t="s">
        <v>932</v>
      </c>
      <c r="J73" s="2" t="s">
        <v>31</v>
      </c>
      <c r="K73" s="2" t="s">
        <v>31</v>
      </c>
      <c r="L73" s="2" t="s">
        <v>287</v>
      </c>
      <c r="M73" s="2" t="s">
        <v>32</v>
      </c>
      <c r="N73" s="2" t="s">
        <v>412</v>
      </c>
      <c r="O73" s="2" t="s">
        <v>98</v>
      </c>
      <c r="P73" s="2" t="s">
        <v>1707</v>
      </c>
      <c r="Q73" s="2" t="s">
        <v>374</v>
      </c>
      <c r="R73" s="2" t="s">
        <v>367</v>
      </c>
      <c r="S73" s="2" t="s">
        <v>35</v>
      </c>
      <c r="T73" s="152">
        <v>1.2430000000000001</v>
      </c>
      <c r="U73" s="2" t="s">
        <v>1916</v>
      </c>
      <c r="V73" s="169">
        <v>3.5999999999999997E-2</v>
      </c>
      <c r="W73" s="165">
        <v>5.0860000000000002E-2</v>
      </c>
      <c r="X73" s="4" t="s">
        <v>373</v>
      </c>
      <c r="Y73" s="4" t="s">
        <v>98</v>
      </c>
      <c r="Z73" s="152">
        <v>15233.16</v>
      </c>
      <c r="AA73" s="152">
        <v>1</v>
      </c>
      <c r="AB73" s="152">
        <v>99.16</v>
      </c>
      <c r="AD73" s="152">
        <v>15.105</v>
      </c>
      <c r="AG73" s="2" t="s">
        <v>37</v>
      </c>
      <c r="AH73" s="165">
        <v>5.0000000000000002E-5</v>
      </c>
      <c r="AI73" s="165">
        <v>9.1075880386475502E-3</v>
      </c>
      <c r="AJ73" s="165">
        <v>1.76496355390448E-3</v>
      </c>
    </row>
    <row r="74" spans="1:36">
      <c r="A74" s="2" t="s">
        <v>26</v>
      </c>
      <c r="B74" s="2">
        <v>1433</v>
      </c>
      <c r="C74" s="2" t="s">
        <v>1784</v>
      </c>
      <c r="D74" s="2" t="s">
        <v>1785</v>
      </c>
      <c r="E74" s="4" t="s">
        <v>1286</v>
      </c>
      <c r="F74" s="2" t="s">
        <v>1786</v>
      </c>
      <c r="G74" s="2" t="s">
        <v>1787</v>
      </c>
      <c r="H74" s="2" t="s">
        <v>281</v>
      </c>
      <c r="I74" s="2" t="s">
        <v>932</v>
      </c>
      <c r="J74" s="2" t="s">
        <v>31</v>
      </c>
      <c r="K74" s="2" t="s">
        <v>31</v>
      </c>
      <c r="L74" s="2" t="s">
        <v>287</v>
      </c>
      <c r="M74" s="2" t="s">
        <v>32</v>
      </c>
      <c r="N74" s="2" t="s">
        <v>412</v>
      </c>
      <c r="O74" s="2" t="s">
        <v>98</v>
      </c>
      <c r="P74" s="2" t="s">
        <v>1707</v>
      </c>
      <c r="Q74" s="2" t="s">
        <v>374</v>
      </c>
      <c r="R74" s="2" t="s">
        <v>367</v>
      </c>
      <c r="S74" s="2" t="s">
        <v>35</v>
      </c>
      <c r="T74" s="152">
        <v>2.581</v>
      </c>
      <c r="U74" s="2" t="s">
        <v>1788</v>
      </c>
      <c r="V74" s="169">
        <v>2.1999999999999999E-2</v>
      </c>
      <c r="W74" s="165">
        <v>5.3710000000000001E-2</v>
      </c>
      <c r="X74" s="4" t="s">
        <v>373</v>
      </c>
      <c r="Y74" s="4" t="s">
        <v>98</v>
      </c>
      <c r="Z74" s="152">
        <v>29478.75</v>
      </c>
      <c r="AA74" s="152">
        <v>1</v>
      </c>
      <c r="AB74" s="152">
        <v>92.37</v>
      </c>
      <c r="AD74" s="152">
        <v>27.23</v>
      </c>
      <c r="AG74" s="2" t="s">
        <v>37</v>
      </c>
      <c r="AH74" s="165">
        <v>2.5999999999999998E-5</v>
      </c>
      <c r="AI74" s="165">
        <v>1.6417871942683699E-2</v>
      </c>
      <c r="AJ74" s="165">
        <v>3.18162673679856E-3</v>
      </c>
    </row>
    <row r="75" spans="1:36">
      <c r="A75" s="2" t="s">
        <v>26</v>
      </c>
      <c r="B75" s="2">
        <v>1433</v>
      </c>
      <c r="C75" s="2" t="s">
        <v>1784</v>
      </c>
      <c r="D75" s="2" t="s">
        <v>1785</v>
      </c>
      <c r="E75" s="4" t="s">
        <v>1286</v>
      </c>
      <c r="F75" s="2" t="s">
        <v>1917</v>
      </c>
      <c r="G75" s="2" t="s">
        <v>1918</v>
      </c>
      <c r="H75" s="2" t="s">
        <v>281</v>
      </c>
      <c r="I75" s="2" t="s">
        <v>932</v>
      </c>
      <c r="J75" s="2" t="s">
        <v>31</v>
      </c>
      <c r="K75" s="2" t="s">
        <v>31</v>
      </c>
      <c r="L75" s="2" t="s">
        <v>287</v>
      </c>
      <c r="M75" s="2" t="s">
        <v>32</v>
      </c>
      <c r="N75" s="2" t="s">
        <v>412</v>
      </c>
      <c r="O75" s="2" t="s">
        <v>98</v>
      </c>
      <c r="P75" s="2" t="s">
        <v>1707</v>
      </c>
      <c r="Q75" s="2" t="s">
        <v>374</v>
      </c>
      <c r="R75" s="2" t="s">
        <v>367</v>
      </c>
      <c r="S75" s="2" t="s">
        <v>35</v>
      </c>
      <c r="T75" s="152">
        <v>3.819</v>
      </c>
      <c r="U75" s="2" t="s">
        <v>1919</v>
      </c>
      <c r="V75" s="169">
        <v>2.7400000000000001E-2</v>
      </c>
      <c r="W75" s="165">
        <v>5.5449999999999999E-2</v>
      </c>
      <c r="X75" s="4" t="s">
        <v>373</v>
      </c>
      <c r="Y75" s="4" t="s">
        <v>98</v>
      </c>
      <c r="Z75" s="152">
        <v>41900</v>
      </c>
      <c r="AA75" s="152">
        <v>1</v>
      </c>
      <c r="AB75" s="152">
        <v>91.17</v>
      </c>
      <c r="AD75" s="152">
        <v>38.200000000000003</v>
      </c>
      <c r="AG75" s="2" t="s">
        <v>37</v>
      </c>
      <c r="AH75" s="165">
        <v>5.5999999999999999E-5</v>
      </c>
      <c r="AI75" s="165">
        <v>2.3032593033268701E-2</v>
      </c>
      <c r="AJ75" s="165">
        <v>4.4634964914014898E-3</v>
      </c>
    </row>
    <row r="76" spans="1:36">
      <c r="A76" s="2" t="s">
        <v>26</v>
      </c>
      <c r="B76" s="2">
        <v>1433</v>
      </c>
      <c r="C76" s="2" t="s">
        <v>1789</v>
      </c>
      <c r="D76" s="2" t="s">
        <v>1790</v>
      </c>
      <c r="E76" s="4" t="s">
        <v>273</v>
      </c>
      <c r="F76" s="2" t="s">
        <v>1791</v>
      </c>
      <c r="G76" s="2" t="s">
        <v>1792</v>
      </c>
      <c r="H76" s="2" t="s">
        <v>281</v>
      </c>
      <c r="I76" s="2" t="s">
        <v>718</v>
      </c>
      <c r="J76" s="2" t="s">
        <v>31</v>
      </c>
      <c r="K76" s="2" t="s">
        <v>31</v>
      </c>
      <c r="L76" s="2" t="s">
        <v>287</v>
      </c>
      <c r="M76" s="2" t="s">
        <v>32</v>
      </c>
      <c r="N76" s="2" t="s">
        <v>401</v>
      </c>
      <c r="O76" s="2" t="s">
        <v>98</v>
      </c>
      <c r="P76" s="2" t="s">
        <v>1793</v>
      </c>
      <c r="Q76" s="2" t="s">
        <v>376</v>
      </c>
      <c r="R76" s="2" t="s">
        <v>367</v>
      </c>
      <c r="S76" s="2" t="s">
        <v>35</v>
      </c>
      <c r="T76" s="152">
        <v>5.9749999999999996</v>
      </c>
      <c r="U76" s="2" t="s">
        <v>1794</v>
      </c>
      <c r="V76" s="169">
        <v>2.3900000000000001E-2</v>
      </c>
      <c r="W76" s="165">
        <v>2.9860000000000001E-2</v>
      </c>
      <c r="X76" s="4" t="s">
        <v>373</v>
      </c>
      <c r="Y76" s="4" t="s">
        <v>98</v>
      </c>
      <c r="Z76" s="152">
        <v>31000</v>
      </c>
      <c r="AA76" s="152">
        <v>1</v>
      </c>
      <c r="AB76" s="152">
        <v>109.95</v>
      </c>
      <c r="AD76" s="152">
        <v>34.084000000000003</v>
      </c>
      <c r="AG76" s="2" t="s">
        <v>37</v>
      </c>
      <c r="AH76" s="165">
        <v>7.9999999999999996E-6</v>
      </c>
      <c r="AI76" s="165">
        <v>2.0551039018415498E-2</v>
      </c>
      <c r="AJ76" s="165">
        <v>3.9825950304795002E-3</v>
      </c>
    </row>
    <row r="77" spans="1:36">
      <c r="A77" s="2" t="s">
        <v>26</v>
      </c>
      <c r="B77" s="2">
        <v>1433</v>
      </c>
      <c r="C77" s="2" t="s">
        <v>1530</v>
      </c>
      <c r="D77" s="2" t="s">
        <v>1531</v>
      </c>
      <c r="E77" s="4" t="s">
        <v>1286</v>
      </c>
      <c r="F77" s="2" t="s">
        <v>1920</v>
      </c>
      <c r="G77" s="2" t="s">
        <v>1921</v>
      </c>
      <c r="H77" s="2" t="s">
        <v>281</v>
      </c>
      <c r="I77" s="2" t="s">
        <v>932</v>
      </c>
      <c r="J77" s="2" t="s">
        <v>31</v>
      </c>
      <c r="K77" s="2" t="s">
        <v>31</v>
      </c>
      <c r="L77" s="2" t="s">
        <v>287</v>
      </c>
      <c r="M77" s="2" t="s">
        <v>32</v>
      </c>
      <c r="N77" s="2" t="s">
        <v>415</v>
      </c>
      <c r="O77" s="2" t="s">
        <v>98</v>
      </c>
      <c r="P77" s="2" t="s">
        <v>1699</v>
      </c>
      <c r="Q77" s="2" t="s">
        <v>374</v>
      </c>
      <c r="R77" s="2" t="s">
        <v>367</v>
      </c>
      <c r="S77" s="2" t="s">
        <v>35</v>
      </c>
      <c r="T77" s="152">
        <v>3.4910000000000001</v>
      </c>
      <c r="U77" s="2" t="s">
        <v>1922</v>
      </c>
      <c r="V77" s="169">
        <v>2.24E-2</v>
      </c>
      <c r="W77" s="165">
        <v>5.5100000000000003E-2</v>
      </c>
      <c r="X77" s="4" t="s">
        <v>373</v>
      </c>
      <c r="Y77" s="4" t="s">
        <v>98</v>
      </c>
      <c r="Z77" s="152">
        <v>43012.12</v>
      </c>
      <c r="AA77" s="152">
        <v>1</v>
      </c>
      <c r="AB77" s="152">
        <v>89.89</v>
      </c>
      <c r="AD77" s="152">
        <v>38.664000000000001</v>
      </c>
      <c r="AG77" s="2" t="s">
        <v>37</v>
      </c>
      <c r="AH77" s="165">
        <v>7.2999999999999999E-5</v>
      </c>
      <c r="AI77" s="165">
        <v>2.3311975901488001E-2</v>
      </c>
      <c r="AJ77" s="165">
        <v>4.5176382222197999E-3</v>
      </c>
    </row>
    <row r="78" spans="1:36">
      <c r="A78" s="2" t="s">
        <v>26</v>
      </c>
      <c r="B78" s="2">
        <v>1433</v>
      </c>
      <c r="C78" s="2" t="s">
        <v>1795</v>
      </c>
      <c r="D78" s="2" t="s">
        <v>1796</v>
      </c>
      <c r="E78" s="4" t="s">
        <v>1286</v>
      </c>
      <c r="F78" s="2" t="s">
        <v>1797</v>
      </c>
      <c r="G78" s="2" t="s">
        <v>1798</v>
      </c>
      <c r="H78" s="2" t="s">
        <v>281</v>
      </c>
      <c r="I78" s="2" t="s">
        <v>718</v>
      </c>
      <c r="J78" s="2" t="s">
        <v>31</v>
      </c>
      <c r="K78" s="2" t="s">
        <v>31</v>
      </c>
      <c r="L78" s="2" t="s">
        <v>287</v>
      </c>
      <c r="M78" s="2" t="s">
        <v>32</v>
      </c>
      <c r="N78" s="2" t="s">
        <v>425</v>
      </c>
      <c r="O78" s="2" t="s">
        <v>98</v>
      </c>
      <c r="P78" s="2" t="s">
        <v>1731</v>
      </c>
      <c r="Q78" s="2" t="s">
        <v>376</v>
      </c>
      <c r="R78" s="2" t="s">
        <v>367</v>
      </c>
      <c r="S78" s="2" t="s">
        <v>35</v>
      </c>
      <c r="T78" s="152">
        <v>3.4239999999999999</v>
      </c>
      <c r="U78" s="2" t="s">
        <v>1799</v>
      </c>
      <c r="V78" s="169">
        <v>2.4E-2</v>
      </c>
      <c r="W78" s="165">
        <v>3.0349999999999999E-2</v>
      </c>
      <c r="X78" s="4" t="s">
        <v>373</v>
      </c>
      <c r="Y78" s="4" t="s">
        <v>98</v>
      </c>
      <c r="Z78" s="152">
        <v>29982.9</v>
      </c>
      <c r="AA78" s="152">
        <v>1</v>
      </c>
      <c r="AB78" s="152">
        <v>113.28</v>
      </c>
      <c r="AD78" s="152">
        <v>33.965000000000003</v>
      </c>
      <c r="AG78" s="2" t="s">
        <v>37</v>
      </c>
      <c r="AH78" s="165">
        <v>2.1999999999999999E-5</v>
      </c>
      <c r="AI78" s="165">
        <v>2.04787636107653E-2</v>
      </c>
      <c r="AJ78" s="165">
        <v>3.9685887469492398E-3</v>
      </c>
    </row>
    <row r="79" spans="1:36">
      <c r="A79" s="2" t="s">
        <v>26</v>
      </c>
      <c r="B79" s="2">
        <v>1433</v>
      </c>
      <c r="C79" s="2" t="s">
        <v>1145</v>
      </c>
      <c r="D79" s="2" t="s">
        <v>1538</v>
      </c>
      <c r="E79" s="4" t="s">
        <v>273</v>
      </c>
      <c r="F79" s="2" t="s">
        <v>1923</v>
      </c>
      <c r="G79" s="2" t="s">
        <v>1924</v>
      </c>
      <c r="H79" s="2" t="s">
        <v>281</v>
      </c>
      <c r="I79" s="2" t="s">
        <v>718</v>
      </c>
      <c r="J79" s="2" t="s">
        <v>31</v>
      </c>
      <c r="K79" s="2" t="s">
        <v>31</v>
      </c>
      <c r="L79" s="2" t="s">
        <v>287</v>
      </c>
      <c r="M79" s="2" t="s">
        <v>32</v>
      </c>
      <c r="N79" s="2" t="s">
        <v>409</v>
      </c>
      <c r="O79" s="2" t="s">
        <v>98</v>
      </c>
      <c r="P79" s="2" t="s">
        <v>1819</v>
      </c>
      <c r="Q79" s="2" t="s">
        <v>376</v>
      </c>
      <c r="R79" s="2" t="s">
        <v>367</v>
      </c>
      <c r="S79" s="2" t="s">
        <v>35</v>
      </c>
      <c r="T79" s="152">
        <v>1.986</v>
      </c>
      <c r="U79" s="2" t="s">
        <v>1925</v>
      </c>
      <c r="V79" s="169">
        <v>8.3000000000000001E-3</v>
      </c>
      <c r="W79" s="165">
        <v>2.0129999999999999E-2</v>
      </c>
      <c r="X79" s="4" t="s">
        <v>373</v>
      </c>
      <c r="Y79" s="4" t="s">
        <v>98</v>
      </c>
      <c r="Z79" s="152">
        <v>12983</v>
      </c>
      <c r="AA79" s="152">
        <v>1</v>
      </c>
      <c r="AB79" s="152">
        <v>110.75</v>
      </c>
      <c r="AD79" s="152">
        <v>14.379</v>
      </c>
      <c r="AG79" s="2" t="s">
        <v>37</v>
      </c>
      <c r="AH79" s="165">
        <v>3.9999999999999998E-6</v>
      </c>
      <c r="AI79" s="165">
        <v>8.6695318863564894E-3</v>
      </c>
      <c r="AJ79" s="165">
        <v>1.6800724564946599E-3</v>
      </c>
    </row>
    <row r="80" spans="1:36">
      <c r="A80" s="2" t="s">
        <v>26</v>
      </c>
      <c r="B80" s="2">
        <v>1433</v>
      </c>
      <c r="C80" s="2" t="s">
        <v>1145</v>
      </c>
      <c r="D80" s="2" t="s">
        <v>1538</v>
      </c>
      <c r="E80" s="4" t="s">
        <v>273</v>
      </c>
      <c r="F80" s="2" t="s">
        <v>1803</v>
      </c>
      <c r="G80" s="2" t="s">
        <v>1804</v>
      </c>
      <c r="H80" s="2" t="s">
        <v>281</v>
      </c>
      <c r="I80" s="2" t="s">
        <v>718</v>
      </c>
      <c r="J80" s="2" t="s">
        <v>31</v>
      </c>
      <c r="K80" s="2" t="s">
        <v>31</v>
      </c>
      <c r="L80" s="2" t="s">
        <v>287</v>
      </c>
      <c r="M80" s="2" t="s">
        <v>32</v>
      </c>
      <c r="N80" s="2" t="s">
        <v>409</v>
      </c>
      <c r="O80" s="2" t="s">
        <v>98</v>
      </c>
      <c r="P80" s="2" t="s">
        <v>1693</v>
      </c>
      <c r="Q80" s="2" t="s">
        <v>374</v>
      </c>
      <c r="R80" s="2" t="s">
        <v>367</v>
      </c>
      <c r="S80" s="2" t="s">
        <v>35</v>
      </c>
      <c r="T80" s="152">
        <v>3.6459999999999999</v>
      </c>
      <c r="U80" s="2" t="s">
        <v>1805</v>
      </c>
      <c r="V80" s="169">
        <v>1.4999999999999999E-2</v>
      </c>
      <c r="W80" s="165">
        <v>3.1940000000000003E-2</v>
      </c>
      <c r="X80" s="4" t="s">
        <v>373</v>
      </c>
      <c r="Y80" s="4" t="s">
        <v>98</v>
      </c>
      <c r="Z80" s="152">
        <v>50000</v>
      </c>
      <c r="AA80" s="152">
        <v>1</v>
      </c>
      <c r="AB80" s="152">
        <v>103.49</v>
      </c>
      <c r="AD80" s="152">
        <v>51.744999999999997</v>
      </c>
      <c r="AG80" s="2" t="s">
        <v>37</v>
      </c>
      <c r="AH80" s="165">
        <v>3.6000000000000001E-5</v>
      </c>
      <c r="AI80" s="165">
        <v>3.1199328551332998E-2</v>
      </c>
      <c r="AJ80" s="165">
        <v>6.0461318151113202E-3</v>
      </c>
    </row>
    <row r="81" spans="1:36">
      <c r="A81" s="2" t="s">
        <v>26</v>
      </c>
      <c r="B81" s="2">
        <v>1433</v>
      </c>
      <c r="C81" s="2" t="s">
        <v>1806</v>
      </c>
      <c r="D81" s="2" t="s">
        <v>1807</v>
      </c>
      <c r="E81" s="4" t="s">
        <v>1286</v>
      </c>
      <c r="F81" s="2" t="s">
        <v>1808</v>
      </c>
      <c r="G81" s="2" t="s">
        <v>1809</v>
      </c>
      <c r="H81" s="2" t="s">
        <v>281</v>
      </c>
      <c r="I81" s="2" t="s">
        <v>932</v>
      </c>
      <c r="J81" s="2" t="s">
        <v>166</v>
      </c>
      <c r="K81" s="2" t="s">
        <v>185</v>
      </c>
      <c r="L81" s="2" t="s">
        <v>287</v>
      </c>
      <c r="M81" s="2" t="s">
        <v>32</v>
      </c>
      <c r="N81" s="2" t="s">
        <v>426</v>
      </c>
      <c r="O81" s="2" t="s">
        <v>98</v>
      </c>
      <c r="P81" s="2" t="s">
        <v>1810</v>
      </c>
      <c r="Q81" s="2" t="s">
        <v>376</v>
      </c>
      <c r="R81" s="2" t="s">
        <v>367</v>
      </c>
      <c r="S81" s="2" t="s">
        <v>35</v>
      </c>
      <c r="T81" s="152">
        <v>1.3839999999999999</v>
      </c>
      <c r="U81" s="2" t="s">
        <v>1811</v>
      </c>
      <c r="V81" s="169">
        <v>3.95E-2</v>
      </c>
      <c r="W81" s="165">
        <v>6.0010000000000001E-2</v>
      </c>
      <c r="X81" s="4" t="s">
        <v>373</v>
      </c>
      <c r="Y81" s="4" t="s">
        <v>98</v>
      </c>
      <c r="Z81" s="152">
        <v>21951.5</v>
      </c>
      <c r="AA81" s="152">
        <v>1</v>
      </c>
      <c r="AB81" s="152">
        <v>97.55</v>
      </c>
      <c r="AD81" s="152">
        <v>21.414000000000001</v>
      </c>
      <c r="AG81" s="2" t="s">
        <v>37</v>
      </c>
      <c r="AH81" s="165">
        <v>6.9999999999999994E-5</v>
      </c>
      <c r="AI81" s="165">
        <v>1.29112512360145E-2</v>
      </c>
      <c r="AJ81" s="165">
        <v>2.5020771438245301E-3</v>
      </c>
    </row>
    <row r="82" spans="1:36">
      <c r="A82" s="2" t="s">
        <v>26</v>
      </c>
      <c r="B82" s="2">
        <v>1433</v>
      </c>
      <c r="C82" s="2" t="s">
        <v>1540</v>
      </c>
      <c r="D82" s="2" t="s">
        <v>1541</v>
      </c>
      <c r="E82" s="4" t="s">
        <v>1286</v>
      </c>
      <c r="F82" s="2" t="s">
        <v>1812</v>
      </c>
      <c r="G82" s="2" t="s">
        <v>1813</v>
      </c>
      <c r="H82" s="2" t="s">
        <v>281</v>
      </c>
      <c r="I82" s="2" t="s">
        <v>718</v>
      </c>
      <c r="J82" s="2" t="s">
        <v>31</v>
      </c>
      <c r="K82" s="2" t="s">
        <v>31</v>
      </c>
      <c r="L82" s="2" t="s">
        <v>287</v>
      </c>
      <c r="M82" s="2" t="s">
        <v>32</v>
      </c>
      <c r="N82" s="2" t="s">
        <v>425</v>
      </c>
      <c r="O82" s="2" t="s">
        <v>98</v>
      </c>
      <c r="P82" s="2" t="s">
        <v>1774</v>
      </c>
      <c r="Q82" s="2" t="s">
        <v>376</v>
      </c>
      <c r="R82" s="2" t="s">
        <v>367</v>
      </c>
      <c r="S82" s="2" t="s">
        <v>35</v>
      </c>
      <c r="T82" s="152">
        <v>3.6880000000000002</v>
      </c>
      <c r="U82" s="2" t="s">
        <v>1814</v>
      </c>
      <c r="V82" s="169">
        <v>2.81E-2</v>
      </c>
      <c r="W82" s="165">
        <v>3.0360000000000002E-2</v>
      </c>
      <c r="X82" s="4" t="s">
        <v>373</v>
      </c>
      <c r="Y82" s="4" t="s">
        <v>98</v>
      </c>
      <c r="Z82" s="152">
        <v>28169.119999999999</v>
      </c>
      <c r="AA82" s="152">
        <v>1</v>
      </c>
      <c r="AB82" s="152">
        <v>113.93</v>
      </c>
      <c r="AD82" s="152">
        <v>32.093000000000004</v>
      </c>
      <c r="AG82" s="2" t="s">
        <v>37</v>
      </c>
      <c r="AH82" s="165">
        <v>2.0000000000000002E-5</v>
      </c>
      <c r="AI82" s="165">
        <v>1.9350323658797498E-2</v>
      </c>
      <c r="AJ82" s="165">
        <v>3.7499078646408401E-3</v>
      </c>
    </row>
    <row r="83" spans="1:36">
      <c r="A83" s="2" t="s">
        <v>26</v>
      </c>
      <c r="B83" s="2">
        <v>1433</v>
      </c>
      <c r="C83" s="2" t="s">
        <v>1926</v>
      </c>
      <c r="D83" s="2" t="s">
        <v>1927</v>
      </c>
      <c r="E83" s="4" t="s">
        <v>1286</v>
      </c>
      <c r="F83" s="2" t="s">
        <v>1928</v>
      </c>
      <c r="G83" s="2" t="s">
        <v>1929</v>
      </c>
      <c r="H83" s="2" t="s">
        <v>281</v>
      </c>
      <c r="I83" s="2" t="s">
        <v>932</v>
      </c>
      <c r="J83" s="2" t="s">
        <v>31</v>
      </c>
      <c r="K83" s="2" t="s">
        <v>31</v>
      </c>
      <c r="L83" s="2" t="s">
        <v>287</v>
      </c>
      <c r="M83" s="2" t="s">
        <v>32</v>
      </c>
      <c r="N83" s="2" t="s">
        <v>406</v>
      </c>
      <c r="O83" s="2" t="s">
        <v>98</v>
      </c>
      <c r="P83" s="2" t="s">
        <v>1810</v>
      </c>
      <c r="Q83" s="2" t="s">
        <v>376</v>
      </c>
      <c r="R83" s="2" t="s">
        <v>367</v>
      </c>
      <c r="S83" s="2" t="s">
        <v>35</v>
      </c>
      <c r="T83" s="152">
        <v>4.7619999999999996</v>
      </c>
      <c r="U83" s="2" t="s">
        <v>1930</v>
      </c>
      <c r="V83" s="169">
        <v>5.1700000000000003E-2</v>
      </c>
      <c r="W83" s="165">
        <v>5.824E-2</v>
      </c>
      <c r="X83" s="4" t="s">
        <v>373</v>
      </c>
      <c r="Y83" s="4" t="s">
        <v>98</v>
      </c>
      <c r="Z83" s="152">
        <v>33000</v>
      </c>
      <c r="AA83" s="152">
        <v>1</v>
      </c>
      <c r="AB83" s="152">
        <v>97.58</v>
      </c>
      <c r="AD83" s="152">
        <v>32.201000000000001</v>
      </c>
      <c r="AG83" s="2" t="s">
        <v>37</v>
      </c>
      <c r="AH83" s="165">
        <v>5.3999999999999998E-5</v>
      </c>
      <c r="AI83" s="165">
        <v>1.94156354896684E-2</v>
      </c>
      <c r="AJ83" s="165">
        <v>3.76256467351678E-3</v>
      </c>
    </row>
    <row r="84" spans="1:36">
      <c r="A84" s="2" t="s">
        <v>26</v>
      </c>
      <c r="B84" s="2">
        <v>1433</v>
      </c>
      <c r="C84" s="2" t="s">
        <v>1815</v>
      </c>
      <c r="D84" s="2" t="s">
        <v>1816</v>
      </c>
      <c r="E84" s="4" t="s">
        <v>1286</v>
      </c>
      <c r="F84" s="2" t="s">
        <v>1931</v>
      </c>
      <c r="G84" s="2" t="s">
        <v>1932</v>
      </c>
      <c r="H84" s="2" t="s">
        <v>281</v>
      </c>
      <c r="I84" s="2" t="s">
        <v>718</v>
      </c>
      <c r="J84" s="2" t="s">
        <v>31</v>
      </c>
      <c r="K84" s="2" t="s">
        <v>31</v>
      </c>
      <c r="L84" s="2" t="s">
        <v>287</v>
      </c>
      <c r="M84" s="2" t="s">
        <v>32</v>
      </c>
      <c r="N84" s="2" t="s">
        <v>409</v>
      </c>
      <c r="O84" s="2" t="s">
        <v>98</v>
      </c>
      <c r="P84" s="2" t="s">
        <v>1819</v>
      </c>
      <c r="Q84" s="2" t="s">
        <v>376</v>
      </c>
      <c r="R84" s="2" t="s">
        <v>367</v>
      </c>
      <c r="S84" s="2" t="s">
        <v>35</v>
      </c>
      <c r="T84" s="152">
        <v>3.1680000000000001</v>
      </c>
      <c r="U84" s="2" t="s">
        <v>1933</v>
      </c>
      <c r="V84" s="169">
        <v>1.2200000000000001E-2</v>
      </c>
      <c r="W84" s="165">
        <v>2.3429999999999999E-2</v>
      </c>
      <c r="X84" s="4" t="s">
        <v>373</v>
      </c>
      <c r="Y84" s="4" t="s">
        <v>98</v>
      </c>
      <c r="Z84" s="152">
        <v>38000</v>
      </c>
      <c r="AA84" s="152">
        <v>1</v>
      </c>
      <c r="AB84" s="152">
        <v>111.52</v>
      </c>
      <c r="AD84" s="152">
        <v>42.378</v>
      </c>
      <c r="AG84" s="2" t="s">
        <v>37</v>
      </c>
      <c r="AH84" s="165">
        <v>1.2999999999999999E-5</v>
      </c>
      <c r="AI84" s="165">
        <v>2.5551312505884001E-2</v>
      </c>
      <c r="AJ84" s="165">
        <v>4.9516002629831201E-3</v>
      </c>
    </row>
    <row r="85" spans="1:36">
      <c r="A85" s="2" t="s">
        <v>26</v>
      </c>
      <c r="B85" s="2">
        <v>1433</v>
      </c>
      <c r="C85" s="2" t="s">
        <v>1815</v>
      </c>
      <c r="D85" s="2" t="s">
        <v>1816</v>
      </c>
      <c r="E85" s="4" t="s">
        <v>1286</v>
      </c>
      <c r="F85" s="2" t="s">
        <v>1817</v>
      </c>
      <c r="G85" s="2" t="s">
        <v>1818</v>
      </c>
      <c r="H85" s="2" t="s">
        <v>281</v>
      </c>
      <c r="I85" s="2" t="s">
        <v>718</v>
      </c>
      <c r="J85" s="2" t="s">
        <v>31</v>
      </c>
      <c r="K85" s="2" t="s">
        <v>31</v>
      </c>
      <c r="L85" s="2" t="s">
        <v>287</v>
      </c>
      <c r="M85" s="2" t="s">
        <v>32</v>
      </c>
      <c r="N85" s="2" t="s">
        <v>409</v>
      </c>
      <c r="O85" s="2" t="s">
        <v>98</v>
      </c>
      <c r="P85" s="2" t="s">
        <v>1819</v>
      </c>
      <c r="Q85" s="2" t="s">
        <v>376</v>
      </c>
      <c r="R85" s="2" t="s">
        <v>367</v>
      </c>
      <c r="S85" s="2" t="s">
        <v>35</v>
      </c>
      <c r="T85" s="152">
        <v>2.4089999999999998</v>
      </c>
      <c r="U85" s="2" t="s">
        <v>1820</v>
      </c>
      <c r="V85" s="169">
        <v>5.0000000000000001E-3</v>
      </c>
      <c r="W85" s="165">
        <v>2.0039999999999999E-2</v>
      </c>
      <c r="X85" s="4" t="s">
        <v>373</v>
      </c>
      <c r="Y85" s="4" t="s">
        <v>98</v>
      </c>
      <c r="Z85" s="152">
        <v>0.01</v>
      </c>
      <c r="AA85" s="152">
        <v>1</v>
      </c>
      <c r="AB85" s="152">
        <v>108.28</v>
      </c>
      <c r="AD85" s="152">
        <v>0</v>
      </c>
      <c r="AG85" s="2" t="s">
        <v>37</v>
      </c>
      <c r="AH85" s="165">
        <v>0</v>
      </c>
      <c r="AI85" s="165">
        <v>6.5286758054659104E-9</v>
      </c>
      <c r="AJ85" s="165">
        <v>1.2651950003676801E-9</v>
      </c>
    </row>
    <row r="86" spans="1:36">
      <c r="A86" s="2" t="s">
        <v>26</v>
      </c>
      <c r="B86" s="2">
        <v>1433</v>
      </c>
      <c r="C86" s="2" t="s">
        <v>1815</v>
      </c>
      <c r="D86" s="2" t="s">
        <v>1816</v>
      </c>
      <c r="E86" s="4" t="s">
        <v>1286</v>
      </c>
      <c r="F86" s="2" t="s">
        <v>1821</v>
      </c>
      <c r="G86" s="2" t="s">
        <v>1822</v>
      </c>
      <c r="H86" s="2" t="s">
        <v>281</v>
      </c>
      <c r="I86" s="2" t="s">
        <v>718</v>
      </c>
      <c r="J86" s="2" t="s">
        <v>31</v>
      </c>
      <c r="K86" s="2" t="s">
        <v>31</v>
      </c>
      <c r="L86" s="2" t="s">
        <v>287</v>
      </c>
      <c r="M86" s="2" t="s">
        <v>32</v>
      </c>
      <c r="N86" s="2" t="s">
        <v>409</v>
      </c>
      <c r="O86" s="2" t="s">
        <v>98</v>
      </c>
      <c r="P86" s="2" t="s">
        <v>1819</v>
      </c>
      <c r="Q86" s="2" t="s">
        <v>376</v>
      </c>
      <c r="R86" s="2" t="s">
        <v>367</v>
      </c>
      <c r="S86" s="2" t="s">
        <v>35</v>
      </c>
      <c r="T86" s="152">
        <v>0.66600000000000004</v>
      </c>
      <c r="U86" s="2" t="s">
        <v>1823</v>
      </c>
      <c r="V86" s="169">
        <v>9.4999999999999998E-3</v>
      </c>
      <c r="W86" s="165">
        <v>2.8910000000000002E-2</v>
      </c>
      <c r="X86" s="4" t="s">
        <v>373</v>
      </c>
      <c r="Y86" s="4" t="s">
        <v>98</v>
      </c>
      <c r="Z86" s="152">
        <v>0.04</v>
      </c>
      <c r="AA86" s="152">
        <v>1</v>
      </c>
      <c r="AB86" s="152">
        <v>113.35</v>
      </c>
      <c r="AD86" s="152">
        <v>0</v>
      </c>
      <c r="AG86" s="2" t="s">
        <v>37</v>
      </c>
      <c r="AH86" s="165">
        <v>0</v>
      </c>
      <c r="AI86" s="165">
        <v>2.7337473311768E-8</v>
      </c>
      <c r="AJ86" s="165">
        <v>5.2977411633422999E-9</v>
      </c>
    </row>
    <row r="87" spans="1:36">
      <c r="A87" s="2" t="s">
        <v>26</v>
      </c>
      <c r="B87" s="2">
        <v>1433</v>
      </c>
      <c r="C87" s="2" t="s">
        <v>1815</v>
      </c>
      <c r="D87" s="2" t="s">
        <v>1816</v>
      </c>
      <c r="E87" s="4" t="s">
        <v>1286</v>
      </c>
      <c r="F87" s="2" t="s">
        <v>1824</v>
      </c>
      <c r="G87" s="2" t="s">
        <v>1825</v>
      </c>
      <c r="H87" s="2" t="s">
        <v>281</v>
      </c>
      <c r="I87" s="2" t="s">
        <v>718</v>
      </c>
      <c r="J87" s="2" t="s">
        <v>31</v>
      </c>
      <c r="K87" s="2" t="s">
        <v>31</v>
      </c>
      <c r="L87" s="2" t="s">
        <v>287</v>
      </c>
      <c r="M87" s="2" t="s">
        <v>32</v>
      </c>
      <c r="N87" s="2" t="s">
        <v>409</v>
      </c>
      <c r="O87" s="2" t="s">
        <v>98</v>
      </c>
      <c r="P87" s="2" t="s">
        <v>1731</v>
      </c>
      <c r="Q87" s="2" t="s">
        <v>376</v>
      </c>
      <c r="R87" s="2" t="s">
        <v>367</v>
      </c>
      <c r="S87" s="2" t="s">
        <v>35</v>
      </c>
      <c r="T87" s="152">
        <v>3.7480000000000002</v>
      </c>
      <c r="U87" s="2" t="s">
        <v>1826</v>
      </c>
      <c r="V87" s="169">
        <v>3.3099999999999997E-2</v>
      </c>
      <c r="W87" s="165">
        <v>3.4340000000000002E-2</v>
      </c>
      <c r="X87" s="4" t="s">
        <v>373</v>
      </c>
      <c r="Y87" s="4" t="s">
        <v>98</v>
      </c>
      <c r="Z87" s="152">
        <v>50000</v>
      </c>
      <c r="AA87" s="152">
        <v>1</v>
      </c>
      <c r="AB87" s="152">
        <v>105.15</v>
      </c>
      <c r="AD87" s="152">
        <v>52.575000000000003</v>
      </c>
      <c r="AG87" s="2" t="s">
        <v>37</v>
      </c>
      <c r="AH87" s="165">
        <v>7.1000000000000005E-5</v>
      </c>
      <c r="AI87" s="165">
        <v>3.1699771931323402E-2</v>
      </c>
      <c r="AJ87" s="165">
        <v>6.1431129612421996E-3</v>
      </c>
    </row>
    <row r="88" spans="1:36">
      <c r="A88" s="2" t="s">
        <v>26</v>
      </c>
      <c r="B88" s="2">
        <v>1433</v>
      </c>
      <c r="C88" s="2" t="s">
        <v>1815</v>
      </c>
      <c r="D88" s="2" t="s">
        <v>1816</v>
      </c>
      <c r="E88" s="4" t="s">
        <v>1286</v>
      </c>
      <c r="F88" s="2" t="s">
        <v>1934</v>
      </c>
      <c r="G88" s="2" t="s">
        <v>1935</v>
      </c>
      <c r="H88" s="2" t="s">
        <v>281</v>
      </c>
      <c r="I88" s="2" t="s">
        <v>932</v>
      </c>
      <c r="J88" s="2" t="s">
        <v>31</v>
      </c>
      <c r="K88" s="2" t="s">
        <v>31</v>
      </c>
      <c r="L88" s="2" t="s">
        <v>287</v>
      </c>
      <c r="M88" s="2" t="s">
        <v>32</v>
      </c>
      <c r="N88" s="2" t="s">
        <v>409</v>
      </c>
      <c r="O88" s="2" t="s">
        <v>98</v>
      </c>
      <c r="P88" s="2" t="s">
        <v>1819</v>
      </c>
      <c r="Q88" s="2" t="s">
        <v>376</v>
      </c>
      <c r="R88" s="2" t="s">
        <v>367</v>
      </c>
      <c r="S88" s="2" t="s">
        <v>35</v>
      </c>
      <c r="T88" s="152">
        <v>0.93400000000000005</v>
      </c>
      <c r="U88" s="2" t="s">
        <v>1936</v>
      </c>
      <c r="V88" s="169">
        <v>2.98E-2</v>
      </c>
      <c r="W88" s="165">
        <v>4.4900000000000002E-2</v>
      </c>
      <c r="X88" s="4" t="s">
        <v>373</v>
      </c>
      <c r="Y88" s="4" t="s">
        <v>98</v>
      </c>
      <c r="Z88" s="152">
        <v>10942</v>
      </c>
      <c r="AA88" s="152">
        <v>1</v>
      </c>
      <c r="AB88" s="152">
        <v>98.82</v>
      </c>
      <c r="AD88" s="152">
        <v>10.813000000000001</v>
      </c>
      <c r="AG88" s="2" t="s">
        <v>37</v>
      </c>
      <c r="AH88" s="165">
        <v>3.9999999999999998E-6</v>
      </c>
      <c r="AI88" s="165">
        <v>6.5195619476893004E-3</v>
      </c>
      <c r="AJ88" s="165">
        <v>1.2634288217984501E-3</v>
      </c>
    </row>
    <row r="89" spans="1:36">
      <c r="A89" s="2" t="s">
        <v>26</v>
      </c>
      <c r="B89" s="2">
        <v>1433</v>
      </c>
      <c r="C89" s="2" t="s">
        <v>1815</v>
      </c>
      <c r="D89" s="2" t="s">
        <v>1816</v>
      </c>
      <c r="E89" s="4" t="s">
        <v>1286</v>
      </c>
      <c r="F89" s="2" t="s">
        <v>1937</v>
      </c>
      <c r="G89" s="2" t="s">
        <v>1938</v>
      </c>
      <c r="H89" s="2" t="s">
        <v>281</v>
      </c>
      <c r="I89" s="2" t="s">
        <v>718</v>
      </c>
      <c r="J89" s="2" t="s">
        <v>31</v>
      </c>
      <c r="K89" s="2" t="s">
        <v>31</v>
      </c>
      <c r="L89" s="2" t="s">
        <v>287</v>
      </c>
      <c r="M89" s="2" t="s">
        <v>32</v>
      </c>
      <c r="N89" s="2" t="s">
        <v>409</v>
      </c>
      <c r="O89" s="2" t="s">
        <v>98</v>
      </c>
      <c r="P89" s="2" t="s">
        <v>1819</v>
      </c>
      <c r="Q89" s="2" t="s">
        <v>376</v>
      </c>
      <c r="R89" s="2" t="s">
        <v>367</v>
      </c>
      <c r="S89" s="2" t="s">
        <v>35</v>
      </c>
      <c r="T89" s="152">
        <v>0.24399999999999999</v>
      </c>
      <c r="U89" s="2" t="s">
        <v>1939</v>
      </c>
      <c r="V89" s="169">
        <v>8.6E-3</v>
      </c>
      <c r="W89" s="165">
        <v>2.4969999999999999E-2</v>
      </c>
      <c r="X89" s="4" t="s">
        <v>373</v>
      </c>
      <c r="Y89" s="4" t="s">
        <v>98</v>
      </c>
      <c r="Z89" s="152">
        <v>33028</v>
      </c>
      <c r="AA89" s="152">
        <v>1</v>
      </c>
      <c r="AB89" s="152">
        <v>114.94</v>
      </c>
      <c r="AD89" s="152">
        <v>37.962000000000003</v>
      </c>
      <c r="AG89" s="2" t="s">
        <v>37</v>
      </c>
      <c r="AH89" s="165">
        <v>1.2999999999999999E-5</v>
      </c>
      <c r="AI89" s="165">
        <v>2.2889184772410899E-2</v>
      </c>
      <c r="AJ89" s="165">
        <v>4.43570534047671E-3</v>
      </c>
    </row>
    <row r="90" spans="1:36">
      <c r="A90" s="2" t="s">
        <v>26</v>
      </c>
      <c r="B90" s="2">
        <v>1433</v>
      </c>
      <c r="C90" s="2" t="s">
        <v>1548</v>
      </c>
      <c r="D90" s="2" t="s">
        <v>1549</v>
      </c>
      <c r="E90" s="4" t="s">
        <v>1286</v>
      </c>
      <c r="F90" s="2" t="s">
        <v>1940</v>
      </c>
      <c r="G90" s="2" t="s">
        <v>1941</v>
      </c>
      <c r="H90" s="2" t="s">
        <v>281</v>
      </c>
      <c r="I90" s="2" t="s">
        <v>718</v>
      </c>
      <c r="J90" s="2" t="s">
        <v>31</v>
      </c>
      <c r="K90" s="2" t="s">
        <v>31</v>
      </c>
      <c r="L90" s="2" t="s">
        <v>287</v>
      </c>
      <c r="M90" s="2" t="s">
        <v>32</v>
      </c>
      <c r="N90" s="2" t="s">
        <v>425</v>
      </c>
      <c r="O90" s="2" t="s">
        <v>98</v>
      </c>
      <c r="P90" s="2" t="s">
        <v>1699</v>
      </c>
      <c r="Q90" s="2" t="s">
        <v>374</v>
      </c>
      <c r="R90" s="2" t="s">
        <v>367</v>
      </c>
      <c r="S90" s="2" t="s">
        <v>35</v>
      </c>
      <c r="T90" s="152">
        <v>1.0069999999999999</v>
      </c>
      <c r="U90" s="2" t="s">
        <v>1942</v>
      </c>
      <c r="V90" s="169">
        <v>2.3E-2</v>
      </c>
      <c r="W90" s="165">
        <v>2.742E-2</v>
      </c>
      <c r="X90" s="4" t="s">
        <v>373</v>
      </c>
      <c r="Y90" s="4" t="s">
        <v>98</v>
      </c>
      <c r="Z90" s="152">
        <v>21005.55</v>
      </c>
      <c r="AA90" s="152">
        <v>1</v>
      </c>
      <c r="AB90" s="152">
        <v>114.76</v>
      </c>
      <c r="AC90" s="152">
        <v>0.57799999999999996</v>
      </c>
      <c r="AD90" s="152">
        <v>24.684000000000001</v>
      </c>
      <c r="AG90" s="2" t="s">
        <v>37</v>
      </c>
      <c r="AH90" s="165">
        <v>2.5999999999999998E-5</v>
      </c>
      <c r="AI90" s="165">
        <v>1.48827997424503E-2</v>
      </c>
      <c r="AJ90" s="165">
        <v>2.8841444094768799E-3</v>
      </c>
    </row>
    <row r="91" spans="1:36">
      <c r="A91" s="2" t="s">
        <v>26</v>
      </c>
      <c r="B91" s="2">
        <v>1433</v>
      </c>
      <c r="C91" s="2" t="s">
        <v>1943</v>
      </c>
      <c r="D91" s="2" t="s">
        <v>1944</v>
      </c>
      <c r="E91" s="4" t="s">
        <v>1286</v>
      </c>
      <c r="F91" s="2" t="s">
        <v>1945</v>
      </c>
      <c r="G91" s="2" t="s">
        <v>1946</v>
      </c>
      <c r="H91" s="2" t="s">
        <v>281</v>
      </c>
      <c r="I91" s="2" t="s">
        <v>932</v>
      </c>
      <c r="J91" s="2" t="s">
        <v>31</v>
      </c>
      <c r="K91" s="2" t="s">
        <v>31</v>
      </c>
      <c r="L91" s="2" t="s">
        <v>287</v>
      </c>
      <c r="M91" s="2" t="s">
        <v>32</v>
      </c>
      <c r="N91" s="2" t="s">
        <v>406</v>
      </c>
      <c r="O91" s="2" t="s">
        <v>98</v>
      </c>
      <c r="P91" s="2" t="s">
        <v>1731</v>
      </c>
      <c r="Q91" s="2" t="s">
        <v>376</v>
      </c>
      <c r="R91" s="2" t="s">
        <v>367</v>
      </c>
      <c r="S91" s="2" t="s">
        <v>35</v>
      </c>
      <c r="T91" s="152">
        <v>4.6180000000000003</v>
      </c>
      <c r="U91" s="2" t="s">
        <v>1947</v>
      </c>
      <c r="V91" s="169">
        <v>3.4299999999999997E-2</v>
      </c>
      <c r="W91" s="165">
        <v>5.3379999999999997E-2</v>
      </c>
      <c r="X91" s="4" t="s">
        <v>373</v>
      </c>
      <c r="Y91" s="4" t="s">
        <v>98</v>
      </c>
      <c r="Z91" s="152">
        <v>23964</v>
      </c>
      <c r="AA91" s="152">
        <v>1</v>
      </c>
      <c r="AB91" s="152">
        <v>91.79</v>
      </c>
      <c r="AD91" s="152">
        <v>21.997</v>
      </c>
      <c r="AG91" s="2" t="s">
        <v>37</v>
      </c>
      <c r="AH91" s="165">
        <v>7.8999999999999996E-5</v>
      </c>
      <c r="AI91" s="165">
        <v>1.32626875091712E-2</v>
      </c>
      <c r="AJ91" s="165">
        <v>2.5701821361682302E-3</v>
      </c>
    </row>
    <row r="92" spans="1:36">
      <c r="A92" s="2" t="s">
        <v>26</v>
      </c>
      <c r="B92" s="2">
        <v>1433</v>
      </c>
      <c r="C92" s="2" t="s">
        <v>1844</v>
      </c>
      <c r="D92" s="2" t="s">
        <v>1845</v>
      </c>
      <c r="E92" s="4" t="s">
        <v>271</v>
      </c>
      <c r="F92" s="2" t="s">
        <v>1846</v>
      </c>
      <c r="G92" s="2" t="s">
        <v>1847</v>
      </c>
      <c r="H92" s="2" t="s">
        <v>281</v>
      </c>
      <c r="I92" s="2" t="s">
        <v>932</v>
      </c>
      <c r="J92" s="2" t="s">
        <v>166</v>
      </c>
      <c r="K92" s="2" t="s">
        <v>185</v>
      </c>
      <c r="L92" s="2" t="s">
        <v>287</v>
      </c>
      <c r="M92" s="2" t="s">
        <v>32</v>
      </c>
      <c r="N92" s="2" t="s">
        <v>426</v>
      </c>
      <c r="O92" s="2" t="s">
        <v>98</v>
      </c>
      <c r="P92" s="2" t="s">
        <v>1699</v>
      </c>
      <c r="Q92" s="2" t="s">
        <v>374</v>
      </c>
      <c r="R92" s="2" t="s">
        <v>367</v>
      </c>
      <c r="S92" s="2" t="s">
        <v>35</v>
      </c>
      <c r="T92" s="152">
        <v>0.499</v>
      </c>
      <c r="U92" s="2" t="s">
        <v>1848</v>
      </c>
      <c r="V92" s="169">
        <v>3.3799999999999997E-2</v>
      </c>
      <c r="W92" s="165">
        <v>5.824E-2</v>
      </c>
      <c r="X92" s="4" t="s">
        <v>373</v>
      </c>
      <c r="Y92" s="4" t="s">
        <v>98</v>
      </c>
      <c r="Z92" s="152">
        <v>8195</v>
      </c>
      <c r="AA92" s="152">
        <v>1</v>
      </c>
      <c r="AB92" s="152">
        <v>98.86</v>
      </c>
      <c r="AD92" s="152">
        <v>8.1020000000000003</v>
      </c>
      <c r="AG92" s="2" t="s">
        <v>37</v>
      </c>
      <c r="AH92" s="165">
        <v>4.0000000000000003E-5</v>
      </c>
      <c r="AI92" s="165">
        <v>4.8847958760638204E-3</v>
      </c>
      <c r="AJ92" s="165">
        <v>9.4662677461153995E-4</v>
      </c>
    </row>
    <row r="93" spans="1:36">
      <c r="A93" s="2" t="s">
        <v>26</v>
      </c>
      <c r="B93" s="2">
        <v>1433</v>
      </c>
      <c r="C93" s="2" t="s">
        <v>1578</v>
      </c>
      <c r="D93" s="2" t="s">
        <v>1579</v>
      </c>
      <c r="E93" s="4" t="s">
        <v>1286</v>
      </c>
      <c r="F93" s="2" t="s">
        <v>1948</v>
      </c>
      <c r="G93" s="2" t="s">
        <v>1949</v>
      </c>
      <c r="H93" s="2" t="s">
        <v>281</v>
      </c>
      <c r="I93" s="2" t="s">
        <v>718</v>
      </c>
      <c r="J93" s="2" t="s">
        <v>31</v>
      </c>
      <c r="K93" s="2" t="s">
        <v>31</v>
      </c>
      <c r="L93" s="2" t="s">
        <v>287</v>
      </c>
      <c r="M93" s="2" t="s">
        <v>32</v>
      </c>
      <c r="N93" s="2" t="s">
        <v>425</v>
      </c>
      <c r="O93" s="2" t="s">
        <v>98</v>
      </c>
      <c r="P93" s="2" t="s">
        <v>1793</v>
      </c>
      <c r="Q93" s="2" t="s">
        <v>376</v>
      </c>
      <c r="R93" s="2" t="s">
        <v>367</v>
      </c>
      <c r="S93" s="2" t="s">
        <v>35</v>
      </c>
      <c r="T93" s="152">
        <v>2.7959999999999998</v>
      </c>
      <c r="U93" s="2" t="s">
        <v>1788</v>
      </c>
      <c r="V93" s="169">
        <v>1.77E-2</v>
      </c>
      <c r="W93" s="165">
        <v>2.615E-2</v>
      </c>
      <c r="X93" s="4" t="s">
        <v>373</v>
      </c>
      <c r="Y93" s="4" t="s">
        <v>98</v>
      </c>
      <c r="Z93" s="152">
        <v>27451.200000000001</v>
      </c>
      <c r="AA93" s="152">
        <v>1</v>
      </c>
      <c r="AB93" s="152">
        <v>110.8</v>
      </c>
      <c r="AD93" s="152">
        <v>30.416</v>
      </c>
      <c r="AG93" s="2" t="s">
        <v>37</v>
      </c>
      <c r="AH93" s="165">
        <v>1.0000000000000001E-5</v>
      </c>
      <c r="AI93" s="165">
        <v>1.8339097125995001E-2</v>
      </c>
      <c r="AJ93" s="165">
        <v>3.5539418231857402E-3</v>
      </c>
    </row>
    <row r="94" spans="1:36">
      <c r="A94" s="2" t="s">
        <v>26</v>
      </c>
      <c r="B94" s="2">
        <v>1433</v>
      </c>
      <c r="C94" s="2" t="s">
        <v>1582</v>
      </c>
      <c r="D94" s="2" t="s">
        <v>1583</v>
      </c>
      <c r="E94" s="4" t="s">
        <v>273</v>
      </c>
      <c r="F94" s="2" t="s">
        <v>1852</v>
      </c>
      <c r="G94" s="2" t="s">
        <v>1853</v>
      </c>
      <c r="H94" s="2" t="s">
        <v>281</v>
      </c>
      <c r="I94" s="2" t="s">
        <v>718</v>
      </c>
      <c r="J94" s="2" t="s">
        <v>31</v>
      </c>
      <c r="K94" s="2" t="s">
        <v>31</v>
      </c>
      <c r="L94" s="2" t="s">
        <v>287</v>
      </c>
      <c r="M94" s="2" t="s">
        <v>32</v>
      </c>
      <c r="N94" s="2" t="s">
        <v>409</v>
      </c>
      <c r="O94" s="2" t="s">
        <v>98</v>
      </c>
      <c r="P94" s="2" t="s">
        <v>1819</v>
      </c>
      <c r="Q94" s="2" t="s">
        <v>376</v>
      </c>
      <c r="R94" s="2" t="s">
        <v>367</v>
      </c>
      <c r="S94" s="2" t="s">
        <v>35</v>
      </c>
      <c r="T94" s="152">
        <v>3.262</v>
      </c>
      <c r="U94" s="2" t="s">
        <v>1854</v>
      </c>
      <c r="V94" s="169">
        <v>1.7500000000000002E-2</v>
      </c>
      <c r="W94" s="165">
        <v>2.4060000000000002E-2</v>
      </c>
      <c r="X94" s="4" t="s">
        <v>373</v>
      </c>
      <c r="Y94" s="4" t="s">
        <v>98</v>
      </c>
      <c r="Z94" s="152">
        <v>40578.620000000003</v>
      </c>
      <c r="AA94" s="152">
        <v>1</v>
      </c>
      <c r="AB94" s="152">
        <v>111.51</v>
      </c>
      <c r="AD94" s="152">
        <v>45.249000000000002</v>
      </c>
      <c r="AG94" s="2" t="s">
        <v>37</v>
      </c>
      <c r="AH94" s="165">
        <v>1.5999999999999999E-5</v>
      </c>
      <c r="AI94" s="165">
        <v>2.7282737565494399E-2</v>
      </c>
      <c r="AJ94" s="165">
        <v>5.2871338986242803E-3</v>
      </c>
    </row>
    <row r="95" spans="1:36">
      <c r="A95" s="2" t="s">
        <v>26</v>
      </c>
      <c r="B95" s="2">
        <v>1433</v>
      </c>
      <c r="C95" s="2" t="s">
        <v>1582</v>
      </c>
      <c r="D95" s="2" t="s">
        <v>1583</v>
      </c>
      <c r="E95" s="4" t="s">
        <v>273</v>
      </c>
      <c r="F95" s="2" t="s">
        <v>1858</v>
      </c>
      <c r="G95" s="2" t="s">
        <v>1859</v>
      </c>
      <c r="H95" s="2" t="s">
        <v>281</v>
      </c>
      <c r="I95" s="2" t="s">
        <v>718</v>
      </c>
      <c r="J95" s="2" t="s">
        <v>31</v>
      </c>
      <c r="K95" s="2" t="s">
        <v>31</v>
      </c>
      <c r="L95" s="2" t="s">
        <v>287</v>
      </c>
      <c r="M95" s="2" t="s">
        <v>32</v>
      </c>
      <c r="N95" s="2" t="s">
        <v>409</v>
      </c>
      <c r="O95" s="2" t="s">
        <v>98</v>
      </c>
      <c r="P95" s="2" t="s">
        <v>1693</v>
      </c>
      <c r="Q95" s="2" t="s">
        <v>374</v>
      </c>
      <c r="R95" s="2" t="s">
        <v>367</v>
      </c>
      <c r="S95" s="2" t="s">
        <v>35</v>
      </c>
      <c r="T95" s="152">
        <v>3.6459999999999999</v>
      </c>
      <c r="U95" s="2" t="s">
        <v>1860</v>
      </c>
      <c r="V95" s="169">
        <v>8.3999999999999995E-3</v>
      </c>
      <c r="W95" s="165">
        <v>3.3390000000000003E-2</v>
      </c>
      <c r="X95" s="4" t="s">
        <v>373</v>
      </c>
      <c r="Y95" s="4" t="s">
        <v>98</v>
      </c>
      <c r="Z95" s="152">
        <v>50000</v>
      </c>
      <c r="AA95" s="152">
        <v>1</v>
      </c>
      <c r="AB95" s="152">
        <v>101.16</v>
      </c>
      <c r="AD95" s="152">
        <v>50.58</v>
      </c>
      <c r="AG95" s="2" t="s">
        <v>37</v>
      </c>
      <c r="AH95" s="165">
        <v>1.26E-4</v>
      </c>
      <c r="AI95" s="165">
        <v>3.0496898987852399E-2</v>
      </c>
      <c r="AJ95" s="165">
        <v>5.9100076762649703E-3</v>
      </c>
    </row>
    <row r="96" spans="1:36">
      <c r="A96" s="2" t="s">
        <v>26</v>
      </c>
      <c r="B96" s="2">
        <v>1433</v>
      </c>
      <c r="C96" s="2" t="s">
        <v>1582</v>
      </c>
      <c r="D96" s="2" t="s">
        <v>1583</v>
      </c>
      <c r="E96" s="4" t="s">
        <v>273</v>
      </c>
      <c r="F96" s="2" t="s">
        <v>1861</v>
      </c>
      <c r="G96" s="2" t="s">
        <v>1862</v>
      </c>
      <c r="H96" s="2" t="s">
        <v>281</v>
      </c>
      <c r="I96" s="2" t="s">
        <v>718</v>
      </c>
      <c r="J96" s="2" t="s">
        <v>31</v>
      </c>
      <c r="K96" s="2" t="s">
        <v>31</v>
      </c>
      <c r="L96" s="2" t="s">
        <v>287</v>
      </c>
      <c r="M96" s="2" t="s">
        <v>32</v>
      </c>
      <c r="N96" s="2" t="s">
        <v>409</v>
      </c>
      <c r="O96" s="2" t="s">
        <v>98</v>
      </c>
      <c r="P96" s="2" t="s">
        <v>1693</v>
      </c>
      <c r="Q96" s="2" t="s">
        <v>374</v>
      </c>
      <c r="R96" s="2" t="s">
        <v>367</v>
      </c>
      <c r="S96" s="2" t="s">
        <v>35</v>
      </c>
      <c r="T96" s="152">
        <v>4.1210000000000004</v>
      </c>
      <c r="U96" s="2" t="s">
        <v>1863</v>
      </c>
      <c r="V96" s="169">
        <v>3.09E-2</v>
      </c>
      <c r="W96" s="165">
        <v>3.2719999999999999E-2</v>
      </c>
      <c r="X96" s="4" t="s">
        <v>373</v>
      </c>
      <c r="Y96" s="4" t="s">
        <v>98</v>
      </c>
      <c r="Z96" s="152">
        <v>50000</v>
      </c>
      <c r="AA96" s="152">
        <v>1</v>
      </c>
      <c r="AB96" s="152">
        <v>106.53</v>
      </c>
      <c r="AD96" s="152">
        <v>53.265000000000001</v>
      </c>
      <c r="AG96" s="2" t="s">
        <v>37</v>
      </c>
      <c r="AH96" s="165">
        <v>5.3000000000000001E-5</v>
      </c>
      <c r="AI96" s="165">
        <v>3.2115803174929999E-2</v>
      </c>
      <c r="AJ96" s="165">
        <v>6.2237358417606501E-3</v>
      </c>
    </row>
    <row r="97" spans="1:36">
      <c r="A97" s="2" t="s">
        <v>26</v>
      </c>
      <c r="B97" s="2">
        <v>1433</v>
      </c>
      <c r="C97" s="2" t="s">
        <v>1586</v>
      </c>
      <c r="D97" s="2" t="s">
        <v>1587</v>
      </c>
      <c r="E97" s="4" t="s">
        <v>1286</v>
      </c>
      <c r="F97" s="2" t="s">
        <v>1950</v>
      </c>
      <c r="G97" s="2" t="s">
        <v>1951</v>
      </c>
      <c r="H97" s="2" t="s">
        <v>281</v>
      </c>
      <c r="I97" s="2" t="s">
        <v>932</v>
      </c>
      <c r="J97" s="2" t="s">
        <v>31</v>
      </c>
      <c r="K97" s="2" t="s">
        <v>31</v>
      </c>
      <c r="L97" s="2" t="s">
        <v>287</v>
      </c>
      <c r="M97" s="2" t="s">
        <v>32</v>
      </c>
      <c r="N97" s="2" t="s">
        <v>401</v>
      </c>
      <c r="O97" s="2" t="s">
        <v>98</v>
      </c>
      <c r="P97" s="2" t="s">
        <v>1693</v>
      </c>
      <c r="Q97" s="2" t="s">
        <v>374</v>
      </c>
      <c r="R97" s="2" t="s">
        <v>367</v>
      </c>
      <c r="S97" s="2" t="s">
        <v>35</v>
      </c>
      <c r="T97" s="152">
        <v>4.0330000000000004</v>
      </c>
      <c r="U97" s="2" t="s">
        <v>48</v>
      </c>
      <c r="V97" s="169">
        <v>2.4299999999999999E-2</v>
      </c>
      <c r="W97" s="165">
        <v>5.6050000000000003E-2</v>
      </c>
      <c r="X97" s="4" t="s">
        <v>373</v>
      </c>
      <c r="Y97" s="4" t="s">
        <v>98</v>
      </c>
      <c r="Z97" s="152">
        <v>28800</v>
      </c>
      <c r="AA97" s="152">
        <v>1</v>
      </c>
      <c r="AB97" s="152">
        <v>88.44</v>
      </c>
      <c r="AD97" s="152">
        <v>25.471</v>
      </c>
      <c r="AG97" s="2" t="s">
        <v>37</v>
      </c>
      <c r="AH97" s="165">
        <v>2.0000000000000002E-5</v>
      </c>
      <c r="AI97" s="165">
        <v>1.53574135031212E-2</v>
      </c>
      <c r="AJ97" s="165">
        <v>2.97612002214305E-3</v>
      </c>
    </row>
    <row r="98" spans="1:36">
      <c r="A98" s="2" t="s">
        <v>26</v>
      </c>
      <c r="B98" s="2">
        <v>1433</v>
      </c>
      <c r="C98" s="2" t="s">
        <v>1586</v>
      </c>
      <c r="D98" s="2" t="s">
        <v>1587</v>
      </c>
      <c r="E98" s="4" t="s">
        <v>1286</v>
      </c>
      <c r="F98" s="2" t="s">
        <v>1952</v>
      </c>
      <c r="G98" s="2" t="s">
        <v>1953</v>
      </c>
      <c r="H98" s="2" t="s">
        <v>281</v>
      </c>
      <c r="I98" s="2" t="s">
        <v>718</v>
      </c>
      <c r="J98" s="2" t="s">
        <v>31</v>
      </c>
      <c r="K98" s="2" t="s">
        <v>31</v>
      </c>
      <c r="L98" s="2" t="s">
        <v>287</v>
      </c>
      <c r="M98" s="2" t="s">
        <v>32</v>
      </c>
      <c r="N98" s="2" t="s">
        <v>401</v>
      </c>
      <c r="O98" s="2" t="s">
        <v>98</v>
      </c>
      <c r="P98" s="2" t="s">
        <v>1693</v>
      </c>
      <c r="Q98" s="2" t="s">
        <v>374</v>
      </c>
      <c r="R98" s="2" t="s">
        <v>367</v>
      </c>
      <c r="S98" s="2" t="s">
        <v>35</v>
      </c>
      <c r="T98" s="152">
        <v>2.3420000000000001</v>
      </c>
      <c r="U98" s="2" t="s">
        <v>1757</v>
      </c>
      <c r="V98" s="169">
        <v>1.9400000000000001E-2</v>
      </c>
      <c r="W98" s="165">
        <v>2.3779999999999999E-2</v>
      </c>
      <c r="X98" s="4" t="s">
        <v>373</v>
      </c>
      <c r="Y98" s="4" t="s">
        <v>98</v>
      </c>
      <c r="Z98" s="152">
        <v>23865.87</v>
      </c>
      <c r="AA98" s="152">
        <v>1</v>
      </c>
      <c r="AB98" s="152">
        <v>113.1</v>
      </c>
      <c r="AD98" s="152">
        <v>26.992000000000001</v>
      </c>
      <c r="AG98" s="2" t="s">
        <v>37</v>
      </c>
      <c r="AH98" s="165">
        <v>7.8999999999999996E-5</v>
      </c>
      <c r="AI98" s="165">
        <v>1.6274840156939498E-2</v>
      </c>
      <c r="AJ98" s="165">
        <v>3.15390854315419E-3</v>
      </c>
    </row>
    <row r="99" spans="1:36">
      <c r="A99" s="2" t="s">
        <v>26</v>
      </c>
      <c r="B99" s="2">
        <v>1433</v>
      </c>
      <c r="C99" s="2" t="s">
        <v>1868</v>
      </c>
      <c r="D99" s="2" t="s">
        <v>1869</v>
      </c>
      <c r="E99" s="4" t="s">
        <v>1286</v>
      </c>
      <c r="F99" s="2" t="s">
        <v>1954</v>
      </c>
      <c r="G99" s="2" t="s">
        <v>1955</v>
      </c>
      <c r="H99" s="2" t="s">
        <v>281</v>
      </c>
      <c r="I99" s="2" t="s">
        <v>718</v>
      </c>
      <c r="J99" s="2" t="s">
        <v>31</v>
      </c>
      <c r="K99" s="2" t="s">
        <v>31</v>
      </c>
      <c r="L99" s="2" t="s">
        <v>287</v>
      </c>
      <c r="M99" s="2" t="s">
        <v>32</v>
      </c>
      <c r="N99" s="2" t="s">
        <v>425</v>
      </c>
      <c r="O99" s="2" t="s">
        <v>98</v>
      </c>
      <c r="P99" s="2" t="s">
        <v>1699</v>
      </c>
      <c r="Q99" s="2" t="s">
        <v>374</v>
      </c>
      <c r="R99" s="2" t="s">
        <v>367</v>
      </c>
      <c r="S99" s="2" t="s">
        <v>35</v>
      </c>
      <c r="T99" s="152">
        <v>2.2850000000000001</v>
      </c>
      <c r="U99" s="2" t="s">
        <v>1956</v>
      </c>
      <c r="V99" s="169">
        <v>0.04</v>
      </c>
      <c r="W99" s="165">
        <v>2.7150000000000001E-2</v>
      </c>
      <c r="X99" s="4" t="s">
        <v>373</v>
      </c>
      <c r="Y99" s="4" t="s">
        <v>98</v>
      </c>
      <c r="Z99" s="152">
        <v>52500</v>
      </c>
      <c r="AA99" s="152">
        <v>1</v>
      </c>
      <c r="AB99" s="152">
        <v>118.66</v>
      </c>
      <c r="AD99" s="152">
        <v>62.296999999999997</v>
      </c>
      <c r="AG99" s="2" t="s">
        <v>37</v>
      </c>
      <c r="AH99" s="165">
        <v>5.3000000000000001E-5</v>
      </c>
      <c r="AI99" s="165">
        <v>3.7561290387440598E-2</v>
      </c>
      <c r="AJ99" s="165">
        <v>7.2790192408944401E-3</v>
      </c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4">
    <dataValidation type="list" allowBlank="1" showInputMessage="1" showErrorMessage="1" sqref="J2:J20" xr:uid="{00000000-0002-0000-0500-000000000000}">
      <formula1>israel_abroad</formula1>
    </dataValidation>
    <dataValidation type="list" allowBlank="1" showInputMessage="1" showErrorMessage="1" sqref="O2:O20" xr:uid="{00000000-0002-0000-0500-000001000000}">
      <formula1>Holding_interest</formula1>
    </dataValidation>
    <dataValidation type="list" allowBlank="1" showInputMessage="1" showErrorMessage="1" sqref="Q2:Q20" xr:uid="{00000000-0002-0000-0500-000002000000}">
      <formula1>Rating_Agency</formula1>
    </dataValidation>
    <dataValidation type="list" allowBlank="1" showInputMessage="1" showErrorMessage="1" sqref="R2:R20" xr:uid="{00000000-0002-0000-0500-000003000000}">
      <formula1>What_is_rated</formula1>
    </dataValidation>
    <dataValidation type="list" allowBlank="1" showInputMessage="1" showErrorMessage="1" sqref="X2:X20" xr:uid="{00000000-0002-0000-0500-000004000000}">
      <formula1>Subordination_Risk</formula1>
    </dataValidation>
    <dataValidation type="list" allowBlank="1" showInputMessage="1" showErrorMessage="1" sqref="AG2:AG5 AG8:AG19" xr:uid="{00000000-0002-0000-0500-000005000000}">
      <formula1>In_the_books</formula1>
    </dataValidation>
    <dataValidation type="list" allowBlank="1" showInputMessage="1" showErrorMessage="1" sqref="K2:K20" xr:uid="{00000000-0002-0000-0500-000006000000}">
      <formula1>Country_list</formula1>
    </dataValidation>
    <dataValidation type="list" allowBlank="1" showInputMessage="1" showErrorMessage="1" sqref="Y2:Y20" xr:uid="{00000000-0002-0000-0500-000007000000}">
      <formula1>Yes_No_Bad_Debt</formula1>
    </dataValidation>
    <dataValidation type="list" allowBlank="1" showInputMessage="1" showErrorMessage="1" sqref="H3:H20" xr:uid="{00000000-0002-0000-0500-000008000000}">
      <formula1>Type_of_Security_ID_Fund</formula1>
    </dataValidation>
    <dataValidation type="list" allowBlank="1" showInputMessage="1" showErrorMessage="1" sqref="E2:E20" xr:uid="{00000000-0002-0000-0500-000009000000}">
      <formula1>Issuer_Number_Type_2</formula1>
    </dataValidation>
    <dataValidation type="list" allowBlank="1" showInputMessage="1" showErrorMessage="1" sqref="H2" xr:uid="{00000000-0002-0000-0500-00000A000000}">
      <formula1>Security_ID_Number_Type</formula1>
    </dataValidation>
    <dataValidation type="list" allowBlank="1" showInputMessage="1" showErrorMessage="1" sqref="N2:N20" xr:uid="{00000000-0002-0000-0500-00000B000000}">
      <formula1>Industry_Sector</formula1>
    </dataValidation>
    <dataValidation type="list" allowBlank="1" showInputMessage="1" showErrorMessage="1" sqref="L2:L20" xr:uid="{00000000-0002-0000-0500-00000C000000}">
      <formula1>Tradeable_Status</formula1>
    </dataValidation>
    <dataValidation type="list" allowBlank="1" showInputMessage="1" showErrorMessage="1" sqref="M2:M20" xr:uid="{00000000-0002-0000-0500-00000D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500-00000E000000}">
          <x14:formula1>
            <xm:f>'אפשרויות בחירה'!$C$874:$C$883</xm:f>
          </x14:formula1>
          <xm:sqref>I2:I20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/>
  <dimension ref="A1:X63"/>
  <sheetViews>
    <sheetView rightToLeft="1" zoomScale="70" zoomScaleNormal="70" workbookViewId="0"/>
  </sheetViews>
  <sheetFormatPr defaultColWidth="9" defaultRowHeight="14.25"/>
  <cols>
    <col min="1" max="11" width="11.625" style="4" customWidth="1"/>
    <col min="12" max="13" width="11.625" style="2" customWidth="1"/>
    <col min="14" max="19" width="11.625" style="4" customWidth="1"/>
    <col min="20" max="20" width="11.625" style="2" customWidth="1"/>
    <col min="21" max="26" width="11.625" style="4" customWidth="1"/>
    <col min="27" max="27" width="9" style="4" customWidth="1"/>
    <col min="28" max="16384" width="9" style="4"/>
  </cols>
  <sheetData>
    <row r="1" spans="1:24" ht="66.75" customHeight="1">
      <c r="A1" s="22" t="s">
        <v>0</v>
      </c>
      <c r="B1" s="22" t="s">
        <v>1</v>
      </c>
      <c r="C1" s="22" t="s">
        <v>2</v>
      </c>
      <c r="D1" s="22" t="s">
        <v>105</v>
      </c>
      <c r="E1" s="22" t="s">
        <v>106</v>
      </c>
      <c r="F1" s="22" t="s">
        <v>3</v>
      </c>
      <c r="G1" s="22" t="s">
        <v>4</v>
      </c>
      <c r="H1" s="22" t="s">
        <v>107</v>
      </c>
      <c r="I1" s="22" t="s">
        <v>5</v>
      </c>
      <c r="J1" s="22" t="s">
        <v>6</v>
      </c>
      <c r="K1" s="22" t="s">
        <v>7</v>
      </c>
      <c r="L1" s="22" t="s">
        <v>286</v>
      </c>
      <c r="M1" s="22" t="s">
        <v>8</v>
      </c>
      <c r="N1" s="22" t="s">
        <v>108</v>
      </c>
      <c r="O1" s="22" t="s">
        <v>84</v>
      </c>
      <c r="P1" s="22" t="s">
        <v>11</v>
      </c>
      <c r="Q1" s="22" t="s">
        <v>17</v>
      </c>
      <c r="R1" s="22" t="s">
        <v>18</v>
      </c>
      <c r="S1" s="22" t="s">
        <v>19</v>
      </c>
      <c r="T1" s="22" t="s">
        <v>16</v>
      </c>
      <c r="U1" s="22" t="s">
        <v>20</v>
      </c>
      <c r="V1" s="164" t="s">
        <v>23</v>
      </c>
      <c r="W1" s="164" t="s">
        <v>24</v>
      </c>
      <c r="X1" s="164" t="s">
        <v>25</v>
      </c>
    </row>
    <row r="2" spans="1:24">
      <c r="A2" s="21" t="s">
        <v>26</v>
      </c>
      <c r="B2" s="21">
        <v>378</v>
      </c>
      <c r="C2" s="21" t="s">
        <v>1454</v>
      </c>
      <c r="D2" s="21" t="s">
        <v>1455</v>
      </c>
      <c r="E2" s="21" t="s">
        <v>273</v>
      </c>
      <c r="F2" s="21" t="s">
        <v>1456</v>
      </c>
      <c r="G2" s="21" t="s">
        <v>1457</v>
      </c>
      <c r="H2" s="21" t="s">
        <v>281</v>
      </c>
      <c r="I2" s="21" t="s">
        <v>895</v>
      </c>
      <c r="J2" s="21" t="s">
        <v>166</v>
      </c>
      <c r="K2" s="21" t="s">
        <v>185</v>
      </c>
      <c r="L2" s="23" t="s">
        <v>287</v>
      </c>
      <c r="M2" s="21" t="s">
        <v>32</v>
      </c>
      <c r="N2" s="23" t="s">
        <v>402</v>
      </c>
      <c r="O2" s="23" t="s">
        <v>98</v>
      </c>
      <c r="P2" s="21" t="s">
        <v>35</v>
      </c>
      <c r="Q2" s="155">
        <v>2241.62</v>
      </c>
      <c r="R2" s="155">
        <v>1</v>
      </c>
      <c r="S2" s="155">
        <v>26580</v>
      </c>
      <c r="T2" s="23"/>
      <c r="U2" s="155">
        <v>595.82299999999998</v>
      </c>
      <c r="V2" s="171">
        <v>4.0000000000000003E-5</v>
      </c>
      <c r="W2" s="171">
        <v>6.0661718458347802E-3</v>
      </c>
      <c r="X2" s="171">
        <v>9.2929462948414102E-4</v>
      </c>
    </row>
    <row r="3" spans="1:24">
      <c r="A3" s="21" t="s">
        <v>26</v>
      </c>
      <c r="B3" s="21">
        <v>378</v>
      </c>
      <c r="C3" s="21" t="s">
        <v>1458</v>
      </c>
      <c r="D3" s="21" t="s">
        <v>1459</v>
      </c>
      <c r="E3" s="21" t="s">
        <v>1286</v>
      </c>
      <c r="F3" s="21" t="s">
        <v>1460</v>
      </c>
      <c r="G3" s="21" t="s">
        <v>1461</v>
      </c>
      <c r="H3" s="21" t="s">
        <v>281</v>
      </c>
      <c r="I3" s="21" t="s">
        <v>895</v>
      </c>
      <c r="J3" s="21" t="s">
        <v>31</v>
      </c>
      <c r="K3" s="21" t="s">
        <v>31</v>
      </c>
      <c r="L3" s="23" t="s">
        <v>287</v>
      </c>
      <c r="M3" s="21" t="s">
        <v>32</v>
      </c>
      <c r="N3" s="23" t="s">
        <v>440</v>
      </c>
      <c r="O3" s="23" t="s">
        <v>98</v>
      </c>
      <c r="P3" s="21" t="s">
        <v>35</v>
      </c>
      <c r="Q3" s="155">
        <v>6585</v>
      </c>
      <c r="R3" s="155">
        <v>1</v>
      </c>
      <c r="S3" s="155">
        <v>5000</v>
      </c>
      <c r="T3" s="23"/>
      <c r="U3" s="155">
        <v>329.25</v>
      </c>
      <c r="V3" s="171">
        <v>4.4299999999999998E-4</v>
      </c>
      <c r="W3" s="171">
        <v>3.35215061269865E-3</v>
      </c>
      <c r="X3" s="171">
        <v>5.1352576893148503E-4</v>
      </c>
    </row>
    <row r="4" spans="1:24">
      <c r="A4" s="21" t="s">
        <v>26</v>
      </c>
      <c r="B4" s="21">
        <v>378</v>
      </c>
      <c r="C4" s="21" t="s">
        <v>1462</v>
      </c>
      <c r="D4" s="21" t="s">
        <v>1463</v>
      </c>
      <c r="E4" s="21" t="s">
        <v>273</v>
      </c>
      <c r="F4" s="21" t="s">
        <v>1464</v>
      </c>
      <c r="G4" s="21" t="s">
        <v>1465</v>
      </c>
      <c r="H4" s="21" t="s">
        <v>281</v>
      </c>
      <c r="I4" s="21" t="s">
        <v>895</v>
      </c>
      <c r="J4" s="21" t="s">
        <v>31</v>
      </c>
      <c r="K4" s="21" t="s">
        <v>31</v>
      </c>
      <c r="L4" s="23" t="s">
        <v>287</v>
      </c>
      <c r="M4" s="21" t="s">
        <v>32</v>
      </c>
      <c r="N4" s="23" t="s">
        <v>417</v>
      </c>
      <c r="O4" s="23" t="s">
        <v>98</v>
      </c>
      <c r="P4" s="21" t="s">
        <v>35</v>
      </c>
      <c r="Q4" s="155">
        <v>93717</v>
      </c>
      <c r="R4" s="155">
        <v>1</v>
      </c>
      <c r="S4" s="155">
        <v>1612</v>
      </c>
      <c r="T4" s="23"/>
      <c r="U4" s="155">
        <v>1510.7180000000001</v>
      </c>
      <c r="V4" s="171">
        <v>7.2999999999999999E-5</v>
      </c>
      <c r="W4" s="171">
        <v>1.5380878977679299E-2</v>
      </c>
      <c r="X4" s="171">
        <v>2.3562418925730201E-3</v>
      </c>
    </row>
    <row r="5" spans="1:24">
      <c r="A5" s="21" t="s">
        <v>26</v>
      </c>
      <c r="B5" s="21">
        <v>378</v>
      </c>
      <c r="C5" s="21" t="s">
        <v>1466</v>
      </c>
      <c r="D5" s="21" t="s">
        <v>1467</v>
      </c>
      <c r="E5" s="21" t="s">
        <v>1286</v>
      </c>
      <c r="F5" s="21" t="s">
        <v>1468</v>
      </c>
      <c r="G5" s="21" t="s">
        <v>1469</v>
      </c>
      <c r="H5" s="21" t="s">
        <v>281</v>
      </c>
      <c r="I5" s="21" t="s">
        <v>895</v>
      </c>
      <c r="J5" s="21" t="s">
        <v>31</v>
      </c>
      <c r="K5" s="21" t="s">
        <v>31</v>
      </c>
      <c r="L5" s="23" t="s">
        <v>287</v>
      </c>
      <c r="M5" s="21" t="s">
        <v>32</v>
      </c>
      <c r="N5" s="23" t="s">
        <v>407</v>
      </c>
      <c r="O5" s="23" t="s">
        <v>98</v>
      </c>
      <c r="P5" s="21" t="s">
        <v>35</v>
      </c>
      <c r="Q5" s="155">
        <v>4485.5</v>
      </c>
      <c r="R5" s="155">
        <v>1</v>
      </c>
      <c r="S5" s="155">
        <v>66410</v>
      </c>
      <c r="T5" s="154">
        <v>8.4309999999999992</v>
      </c>
      <c r="U5" s="155">
        <v>2987.2510000000002</v>
      </c>
      <c r="V5" s="171">
        <v>1.01E-4</v>
      </c>
      <c r="W5" s="171">
        <v>3.0413714312960301E-2</v>
      </c>
      <c r="X5" s="171">
        <v>4.6591659603420999E-3</v>
      </c>
    </row>
    <row r="6" spans="1:24">
      <c r="A6" s="21" t="s">
        <v>26</v>
      </c>
      <c r="B6" s="21">
        <v>378</v>
      </c>
      <c r="C6" s="21" t="s">
        <v>1470</v>
      </c>
      <c r="D6" s="21" t="s">
        <v>1471</v>
      </c>
      <c r="E6" s="21" t="s">
        <v>1286</v>
      </c>
      <c r="F6" s="21" t="s">
        <v>1472</v>
      </c>
      <c r="G6" s="21" t="s">
        <v>1473</v>
      </c>
      <c r="H6" s="21" t="s">
        <v>281</v>
      </c>
      <c r="I6" s="21" t="s">
        <v>895</v>
      </c>
      <c r="J6" s="21" t="s">
        <v>31</v>
      </c>
      <c r="K6" s="21" t="s">
        <v>31</v>
      </c>
      <c r="L6" s="23" t="s">
        <v>287</v>
      </c>
      <c r="M6" s="21" t="s">
        <v>32</v>
      </c>
      <c r="N6" s="23" t="s">
        <v>412</v>
      </c>
      <c r="O6" s="23" t="s">
        <v>98</v>
      </c>
      <c r="P6" s="21" t="s">
        <v>35</v>
      </c>
      <c r="Q6" s="155">
        <v>147</v>
      </c>
      <c r="R6" s="155">
        <v>1</v>
      </c>
      <c r="S6" s="155">
        <v>129690</v>
      </c>
      <c r="T6" s="23"/>
      <c r="U6" s="155">
        <v>190.64400000000001</v>
      </c>
      <c r="V6" s="171">
        <v>3.8000000000000002E-5</v>
      </c>
      <c r="W6" s="171">
        <v>1.94098225376615E-3</v>
      </c>
      <c r="X6" s="171">
        <v>2.9734475550464599E-4</v>
      </c>
    </row>
    <row r="7" spans="1:24">
      <c r="A7" s="21" t="s">
        <v>26</v>
      </c>
      <c r="B7" s="21">
        <v>378</v>
      </c>
      <c r="C7" s="21" t="s">
        <v>1474</v>
      </c>
      <c r="D7" s="21" t="s">
        <v>1475</v>
      </c>
      <c r="E7" s="21" t="s">
        <v>273</v>
      </c>
      <c r="F7" s="21" t="s">
        <v>1476</v>
      </c>
      <c r="G7" s="21" t="s">
        <v>1477</v>
      </c>
      <c r="H7" s="21" t="s">
        <v>281</v>
      </c>
      <c r="I7" s="21" t="s">
        <v>895</v>
      </c>
      <c r="J7" s="21" t="s">
        <v>31</v>
      </c>
      <c r="K7" s="21" t="s">
        <v>185</v>
      </c>
      <c r="L7" s="23" t="s">
        <v>287</v>
      </c>
      <c r="M7" s="21" t="s">
        <v>32</v>
      </c>
      <c r="N7" s="23" t="s">
        <v>402</v>
      </c>
      <c r="O7" s="23" t="s">
        <v>98</v>
      </c>
      <c r="P7" s="21" t="s">
        <v>35</v>
      </c>
      <c r="Q7" s="155">
        <v>15533.5</v>
      </c>
      <c r="R7" s="155">
        <v>1</v>
      </c>
      <c r="S7" s="155">
        <v>5985</v>
      </c>
      <c r="T7" s="23"/>
      <c r="U7" s="155">
        <v>929.68</v>
      </c>
      <c r="V7" s="171">
        <v>1.3200000000000001E-4</v>
      </c>
      <c r="W7" s="171">
        <v>9.4652309728471204E-3</v>
      </c>
      <c r="X7" s="171">
        <v>1.4500064510921101E-3</v>
      </c>
    </row>
    <row r="8" spans="1:24">
      <c r="A8" s="21" t="s">
        <v>26</v>
      </c>
      <c r="B8" s="21">
        <v>378</v>
      </c>
      <c r="C8" s="21" t="s">
        <v>1478</v>
      </c>
      <c r="D8" s="21" t="s">
        <v>1479</v>
      </c>
      <c r="E8" s="21" t="s">
        <v>273</v>
      </c>
      <c r="F8" s="21" t="s">
        <v>1480</v>
      </c>
      <c r="G8" s="21" t="s">
        <v>1481</v>
      </c>
      <c r="H8" s="21" t="s">
        <v>281</v>
      </c>
      <c r="I8" s="21" t="s">
        <v>895</v>
      </c>
      <c r="J8" s="21" t="s">
        <v>166</v>
      </c>
      <c r="K8" s="21" t="s">
        <v>194</v>
      </c>
      <c r="L8" s="23" t="s">
        <v>287</v>
      </c>
      <c r="M8" s="21" t="s">
        <v>32</v>
      </c>
      <c r="N8" s="23" t="s">
        <v>415</v>
      </c>
      <c r="O8" s="23" t="s">
        <v>98</v>
      </c>
      <c r="P8" s="21" t="s">
        <v>35</v>
      </c>
      <c r="Q8" s="155">
        <v>21959</v>
      </c>
      <c r="R8" s="155">
        <v>1</v>
      </c>
      <c r="S8" s="155">
        <v>4611</v>
      </c>
      <c r="T8" s="154">
        <v>24.763000000000002</v>
      </c>
      <c r="U8" s="155">
        <v>1037.2929999999999</v>
      </c>
      <c r="V8" s="171">
        <v>1.2400000000000001E-4</v>
      </c>
      <c r="W8" s="171">
        <v>1.0560854082489199E-2</v>
      </c>
      <c r="X8" s="171">
        <v>1.6178481637247901E-3</v>
      </c>
    </row>
    <row r="9" spans="1:24">
      <c r="A9" s="21" t="s">
        <v>26</v>
      </c>
      <c r="B9" s="21">
        <v>378</v>
      </c>
      <c r="C9" s="21" t="s">
        <v>1482</v>
      </c>
      <c r="D9" s="21" t="s">
        <v>1483</v>
      </c>
      <c r="E9" s="21" t="s">
        <v>1286</v>
      </c>
      <c r="F9" s="21" t="s">
        <v>1484</v>
      </c>
      <c r="G9" s="21" t="s">
        <v>1485</v>
      </c>
      <c r="H9" s="21" t="s">
        <v>281</v>
      </c>
      <c r="I9" s="21" t="s">
        <v>895</v>
      </c>
      <c r="J9" s="21" t="s">
        <v>31</v>
      </c>
      <c r="K9" s="21" t="s">
        <v>31</v>
      </c>
      <c r="L9" s="23" t="s">
        <v>287</v>
      </c>
      <c r="M9" s="21" t="s">
        <v>32</v>
      </c>
      <c r="N9" s="23" t="s">
        <v>446</v>
      </c>
      <c r="O9" s="23" t="s">
        <v>98</v>
      </c>
      <c r="P9" s="21" t="s">
        <v>35</v>
      </c>
      <c r="Q9" s="155">
        <v>341740.28</v>
      </c>
      <c r="R9" s="155">
        <v>1</v>
      </c>
      <c r="S9" s="155">
        <v>423.6</v>
      </c>
      <c r="T9" s="23"/>
      <c r="U9" s="155">
        <v>1447.6120000000001</v>
      </c>
      <c r="V9" s="171">
        <v>1.2400000000000001E-4</v>
      </c>
      <c r="W9" s="171">
        <v>1.47383838109154E-2</v>
      </c>
      <c r="X9" s="171">
        <v>2.25781617646786E-3</v>
      </c>
    </row>
    <row r="10" spans="1:24">
      <c r="A10" s="21" t="s">
        <v>26</v>
      </c>
      <c r="B10" s="21">
        <v>378</v>
      </c>
      <c r="C10" s="21" t="s">
        <v>1486</v>
      </c>
      <c r="D10" s="21" t="s">
        <v>1487</v>
      </c>
      <c r="E10" s="21" t="s">
        <v>1286</v>
      </c>
      <c r="F10" s="21" t="s">
        <v>1488</v>
      </c>
      <c r="G10" s="21" t="s">
        <v>1489</v>
      </c>
      <c r="H10" s="21" t="s">
        <v>281</v>
      </c>
      <c r="I10" s="21" t="s">
        <v>895</v>
      </c>
      <c r="J10" s="21" t="s">
        <v>31</v>
      </c>
      <c r="K10" s="21" t="s">
        <v>31</v>
      </c>
      <c r="L10" s="23" t="s">
        <v>287</v>
      </c>
      <c r="M10" s="21" t="s">
        <v>32</v>
      </c>
      <c r="N10" s="23" t="s">
        <v>425</v>
      </c>
      <c r="O10" s="23" t="s">
        <v>98</v>
      </c>
      <c r="P10" s="21" t="s">
        <v>35</v>
      </c>
      <c r="Q10" s="155">
        <v>5265</v>
      </c>
      <c r="R10" s="155">
        <v>1</v>
      </c>
      <c r="S10" s="155">
        <v>35740</v>
      </c>
      <c r="T10" s="23"/>
      <c r="U10" s="155">
        <v>1881.711</v>
      </c>
      <c r="V10" s="171">
        <v>2.14E-4</v>
      </c>
      <c r="W10" s="171">
        <v>1.9158021811911299E-2</v>
      </c>
      <c r="X10" s="171">
        <v>2.9348734644854498E-3</v>
      </c>
    </row>
    <row r="11" spans="1:24">
      <c r="A11" s="21" t="s">
        <v>26</v>
      </c>
      <c r="B11" s="21">
        <v>378</v>
      </c>
      <c r="C11" s="21" t="s">
        <v>1490</v>
      </c>
      <c r="D11" s="21" t="s">
        <v>1491</v>
      </c>
      <c r="E11" s="21" t="s">
        <v>1286</v>
      </c>
      <c r="F11" s="21" t="s">
        <v>1492</v>
      </c>
      <c r="G11" s="21" t="s">
        <v>1493</v>
      </c>
      <c r="H11" s="21" t="s">
        <v>281</v>
      </c>
      <c r="I11" s="21" t="s">
        <v>895</v>
      </c>
      <c r="J11" s="21" t="s">
        <v>31</v>
      </c>
      <c r="K11" s="21" t="s">
        <v>31</v>
      </c>
      <c r="L11" s="23" t="s">
        <v>287</v>
      </c>
      <c r="M11" s="21" t="s">
        <v>32</v>
      </c>
      <c r="N11" s="23" t="s">
        <v>409</v>
      </c>
      <c r="O11" s="23" t="s">
        <v>98</v>
      </c>
      <c r="P11" s="21" t="s">
        <v>35</v>
      </c>
      <c r="Q11" s="155">
        <v>10431</v>
      </c>
      <c r="R11" s="155">
        <v>1</v>
      </c>
      <c r="S11" s="155">
        <v>14410</v>
      </c>
      <c r="T11" s="23"/>
      <c r="U11" s="155">
        <v>1503.107</v>
      </c>
      <c r="V11" s="171">
        <v>1.0399999999999999E-4</v>
      </c>
      <c r="W11" s="171">
        <v>1.5303390694659601E-2</v>
      </c>
      <c r="X11" s="171">
        <v>2.34437123557745E-3</v>
      </c>
    </row>
    <row r="12" spans="1:24">
      <c r="A12" s="21" t="s">
        <v>26</v>
      </c>
      <c r="B12" s="21">
        <v>378</v>
      </c>
      <c r="C12" s="21" t="s">
        <v>1494</v>
      </c>
      <c r="D12" s="21" t="s">
        <v>1495</v>
      </c>
      <c r="E12" s="21" t="s">
        <v>1286</v>
      </c>
      <c r="F12" s="21" t="s">
        <v>1496</v>
      </c>
      <c r="G12" s="21" t="s">
        <v>1497</v>
      </c>
      <c r="H12" s="21" t="s">
        <v>281</v>
      </c>
      <c r="I12" s="21" t="s">
        <v>895</v>
      </c>
      <c r="J12" s="21" t="s">
        <v>31</v>
      </c>
      <c r="K12" s="21" t="s">
        <v>31</v>
      </c>
      <c r="L12" s="23" t="s">
        <v>287</v>
      </c>
      <c r="M12" s="21" t="s">
        <v>32</v>
      </c>
      <c r="N12" s="23" t="s">
        <v>423</v>
      </c>
      <c r="O12" s="23" t="s">
        <v>98</v>
      </c>
      <c r="P12" s="21" t="s">
        <v>35</v>
      </c>
      <c r="Q12" s="155">
        <v>211.83</v>
      </c>
      <c r="R12" s="155">
        <v>1</v>
      </c>
      <c r="S12" s="155">
        <v>39460</v>
      </c>
      <c r="T12" s="23"/>
      <c r="U12" s="155">
        <v>83.587999999999994</v>
      </c>
      <c r="V12" s="171">
        <v>1.7200000000000001E-4</v>
      </c>
      <c r="W12" s="171">
        <v>8.5102493839947502E-4</v>
      </c>
      <c r="X12" s="171">
        <v>1.3037100248894701E-4</v>
      </c>
    </row>
    <row r="13" spans="1:24">
      <c r="A13" s="21" t="s">
        <v>26</v>
      </c>
      <c r="B13" s="21">
        <v>378</v>
      </c>
      <c r="C13" s="21" t="s">
        <v>1498</v>
      </c>
      <c r="D13" s="21" t="s">
        <v>1499</v>
      </c>
      <c r="E13" s="21" t="s">
        <v>273</v>
      </c>
      <c r="F13" s="21" t="s">
        <v>1500</v>
      </c>
      <c r="G13" s="21" t="s">
        <v>1501</v>
      </c>
      <c r="H13" s="21" t="s">
        <v>281</v>
      </c>
      <c r="I13" s="21" t="s">
        <v>895</v>
      </c>
      <c r="J13" s="21" t="s">
        <v>31</v>
      </c>
      <c r="K13" s="21" t="s">
        <v>31</v>
      </c>
      <c r="L13" s="23" t="s">
        <v>287</v>
      </c>
      <c r="M13" s="21" t="s">
        <v>32</v>
      </c>
      <c r="N13" s="23" t="s">
        <v>409</v>
      </c>
      <c r="O13" s="23" t="s">
        <v>98</v>
      </c>
      <c r="P13" s="21" t="s">
        <v>35</v>
      </c>
      <c r="Q13" s="155">
        <v>103002</v>
      </c>
      <c r="R13" s="155">
        <v>1</v>
      </c>
      <c r="S13" s="155">
        <v>1909</v>
      </c>
      <c r="T13" s="23"/>
      <c r="U13" s="155">
        <v>1966.308</v>
      </c>
      <c r="V13" s="171">
        <v>8.2999999999999998E-5</v>
      </c>
      <c r="W13" s="171">
        <v>2.0019320183269101E-2</v>
      </c>
      <c r="X13" s="171">
        <v>3.0668182842544202E-3</v>
      </c>
    </row>
    <row r="14" spans="1:24">
      <c r="A14" s="21" t="s">
        <v>26</v>
      </c>
      <c r="B14" s="21">
        <v>378</v>
      </c>
      <c r="C14" s="21" t="s">
        <v>1502</v>
      </c>
      <c r="D14" s="21" t="s">
        <v>1503</v>
      </c>
      <c r="E14" s="21" t="s">
        <v>1286</v>
      </c>
      <c r="F14" s="21" t="s">
        <v>1504</v>
      </c>
      <c r="G14" s="21" t="s">
        <v>1505</v>
      </c>
      <c r="H14" s="21" t="s">
        <v>281</v>
      </c>
      <c r="I14" s="21" t="s">
        <v>895</v>
      </c>
      <c r="J14" s="21" t="s">
        <v>31</v>
      </c>
      <c r="K14" s="21" t="s">
        <v>31</v>
      </c>
      <c r="L14" s="23" t="s">
        <v>287</v>
      </c>
      <c r="M14" s="21" t="s">
        <v>32</v>
      </c>
      <c r="N14" s="23" t="s">
        <v>406</v>
      </c>
      <c r="O14" s="23" t="s">
        <v>98</v>
      </c>
      <c r="P14" s="21" t="s">
        <v>35</v>
      </c>
      <c r="Q14" s="155">
        <v>41628</v>
      </c>
      <c r="R14" s="155">
        <v>1</v>
      </c>
      <c r="S14" s="155">
        <v>3419</v>
      </c>
      <c r="T14" s="23"/>
      <c r="U14" s="155">
        <v>1423.261</v>
      </c>
      <c r="V14" s="171">
        <v>1.6000000000000001E-4</v>
      </c>
      <c r="W14" s="171">
        <v>1.44904671400707E-2</v>
      </c>
      <c r="X14" s="171">
        <v>2.2198370956520602E-3</v>
      </c>
    </row>
    <row r="15" spans="1:24">
      <c r="A15" s="21" t="s">
        <v>26</v>
      </c>
      <c r="B15" s="21">
        <v>378</v>
      </c>
      <c r="C15" s="21" t="s">
        <v>1506</v>
      </c>
      <c r="D15" s="21" t="s">
        <v>1507</v>
      </c>
      <c r="E15" s="21" t="s">
        <v>1286</v>
      </c>
      <c r="F15" s="21" t="s">
        <v>1508</v>
      </c>
      <c r="G15" s="21" t="s">
        <v>1509</v>
      </c>
      <c r="H15" s="21" t="s">
        <v>281</v>
      </c>
      <c r="I15" s="21" t="s">
        <v>895</v>
      </c>
      <c r="J15" s="21" t="s">
        <v>31</v>
      </c>
      <c r="K15" s="21" t="s">
        <v>31</v>
      </c>
      <c r="L15" s="23" t="s">
        <v>287</v>
      </c>
      <c r="M15" s="21" t="s">
        <v>32</v>
      </c>
      <c r="N15" s="23" t="s">
        <v>406</v>
      </c>
      <c r="O15" s="23" t="s">
        <v>98</v>
      </c>
      <c r="P15" s="21" t="s">
        <v>35</v>
      </c>
      <c r="Q15" s="155">
        <v>16700</v>
      </c>
      <c r="R15" s="155">
        <v>1</v>
      </c>
      <c r="S15" s="155">
        <v>2997</v>
      </c>
      <c r="T15" s="23"/>
      <c r="U15" s="155">
        <v>500.49900000000002</v>
      </c>
      <c r="V15" s="171">
        <v>8.0000000000000007E-5</v>
      </c>
      <c r="W15" s="171">
        <v>5.0956659969781702E-3</v>
      </c>
      <c r="X15" s="171">
        <v>7.8061999642957999E-4</v>
      </c>
    </row>
    <row r="16" spans="1:24">
      <c r="A16" s="21" t="s">
        <v>26</v>
      </c>
      <c r="B16" s="21">
        <v>378</v>
      </c>
      <c r="C16" s="21" t="s">
        <v>1510</v>
      </c>
      <c r="D16" s="21" t="s">
        <v>1511</v>
      </c>
      <c r="E16" s="21" t="s">
        <v>1286</v>
      </c>
      <c r="F16" s="21" t="s">
        <v>1512</v>
      </c>
      <c r="G16" s="21" t="s">
        <v>1513</v>
      </c>
      <c r="H16" s="21" t="s">
        <v>281</v>
      </c>
      <c r="I16" s="21" t="s">
        <v>895</v>
      </c>
      <c r="J16" s="21" t="s">
        <v>31</v>
      </c>
      <c r="K16" s="21" t="s">
        <v>31</v>
      </c>
      <c r="L16" s="23" t="s">
        <v>287</v>
      </c>
      <c r="M16" s="21" t="s">
        <v>32</v>
      </c>
      <c r="N16" s="23" t="s">
        <v>438</v>
      </c>
      <c r="O16" s="23" t="s">
        <v>98</v>
      </c>
      <c r="P16" s="21" t="s">
        <v>35</v>
      </c>
      <c r="Q16" s="155">
        <v>2326</v>
      </c>
      <c r="R16" s="155">
        <v>1</v>
      </c>
      <c r="S16" s="155">
        <v>19600</v>
      </c>
      <c r="T16" s="23"/>
      <c r="U16" s="155">
        <v>455.89600000000002</v>
      </c>
      <c r="V16" s="171">
        <v>9.8999999999999994E-5</v>
      </c>
      <c r="W16" s="171">
        <v>4.6415552186085396E-3</v>
      </c>
      <c r="X16" s="171">
        <v>7.1105343645493796E-4</v>
      </c>
    </row>
    <row r="17" spans="1:24">
      <c r="A17" s="21" t="s">
        <v>26</v>
      </c>
      <c r="B17" s="21">
        <v>378</v>
      </c>
      <c r="C17" s="21" t="s">
        <v>1514</v>
      </c>
      <c r="D17" s="21" t="s">
        <v>1515</v>
      </c>
      <c r="E17" s="21" t="s">
        <v>1286</v>
      </c>
      <c r="F17" s="21" t="s">
        <v>1516</v>
      </c>
      <c r="G17" s="21" t="s">
        <v>1517</v>
      </c>
      <c r="H17" s="21" t="s">
        <v>281</v>
      </c>
      <c r="I17" s="21" t="s">
        <v>895</v>
      </c>
      <c r="J17" s="21" t="s">
        <v>31</v>
      </c>
      <c r="K17" s="21" t="s">
        <v>31</v>
      </c>
      <c r="L17" s="23" t="s">
        <v>287</v>
      </c>
      <c r="M17" s="21" t="s">
        <v>32</v>
      </c>
      <c r="N17" s="23" t="s">
        <v>424</v>
      </c>
      <c r="O17" s="23" t="s">
        <v>98</v>
      </c>
      <c r="P17" s="21" t="s">
        <v>35</v>
      </c>
      <c r="Q17" s="155">
        <v>14328</v>
      </c>
      <c r="R17" s="155">
        <v>1</v>
      </c>
      <c r="S17" s="155">
        <v>986.8</v>
      </c>
      <c r="T17" s="23"/>
      <c r="U17" s="155">
        <v>141.38900000000001</v>
      </c>
      <c r="V17" s="171">
        <v>3.8999999999999999E-4</v>
      </c>
      <c r="W17" s="171">
        <v>1.4395025990653499E-3</v>
      </c>
      <c r="X17" s="171">
        <v>2.2052161864791501E-4</v>
      </c>
    </row>
    <row r="18" spans="1:24">
      <c r="A18" s="21" t="s">
        <v>26</v>
      </c>
      <c r="B18" s="21">
        <v>378</v>
      </c>
      <c r="C18" s="21" t="s">
        <v>1518</v>
      </c>
      <c r="D18" s="21" t="s">
        <v>1519</v>
      </c>
      <c r="E18" s="21" t="s">
        <v>1286</v>
      </c>
      <c r="F18" s="21" t="s">
        <v>1520</v>
      </c>
      <c r="G18" s="21" t="s">
        <v>1521</v>
      </c>
      <c r="H18" s="21" t="s">
        <v>281</v>
      </c>
      <c r="I18" s="21" t="s">
        <v>895</v>
      </c>
      <c r="J18" s="21" t="s">
        <v>31</v>
      </c>
      <c r="K18" s="21" t="s">
        <v>257</v>
      </c>
      <c r="L18" s="23" t="s">
        <v>287</v>
      </c>
      <c r="M18" s="21" t="s">
        <v>32</v>
      </c>
      <c r="N18" s="23" t="s">
        <v>419</v>
      </c>
      <c r="O18" s="23" t="s">
        <v>98</v>
      </c>
      <c r="P18" s="21" t="s">
        <v>35</v>
      </c>
      <c r="Q18" s="155">
        <v>6576</v>
      </c>
      <c r="R18" s="155">
        <v>1</v>
      </c>
      <c r="S18" s="155">
        <v>14820</v>
      </c>
      <c r="T18" s="23"/>
      <c r="U18" s="155">
        <v>974.56299999999999</v>
      </c>
      <c r="V18" s="171">
        <v>6.0000000000000002E-5</v>
      </c>
      <c r="W18" s="171">
        <v>9.9221947699120894E-3</v>
      </c>
      <c r="X18" s="171">
        <v>1.5200100733555901E-3</v>
      </c>
    </row>
    <row r="19" spans="1:24">
      <c r="A19" s="21" t="s">
        <v>26</v>
      </c>
      <c r="B19" s="21">
        <v>378</v>
      </c>
      <c r="C19" s="21" t="s">
        <v>1522</v>
      </c>
      <c r="D19" s="21" t="s">
        <v>1523</v>
      </c>
      <c r="E19" s="21" t="s">
        <v>273</v>
      </c>
      <c r="F19" s="21" t="s">
        <v>1524</v>
      </c>
      <c r="G19" s="21" t="s">
        <v>1525</v>
      </c>
      <c r="H19" s="21" t="s">
        <v>281</v>
      </c>
      <c r="I19" s="21" t="s">
        <v>895</v>
      </c>
      <c r="J19" s="21" t="s">
        <v>31</v>
      </c>
      <c r="K19" s="21" t="s">
        <v>185</v>
      </c>
      <c r="L19" s="23" t="s">
        <v>287</v>
      </c>
      <c r="M19" s="21" t="s">
        <v>32</v>
      </c>
      <c r="N19" s="23" t="s">
        <v>428</v>
      </c>
      <c r="O19" s="23" t="s">
        <v>98</v>
      </c>
      <c r="P19" s="21" t="s">
        <v>35</v>
      </c>
      <c r="Q19" s="155">
        <v>122292</v>
      </c>
      <c r="R19" s="155">
        <v>1</v>
      </c>
      <c r="S19" s="155">
        <v>6120</v>
      </c>
      <c r="T19" s="23"/>
      <c r="U19" s="155">
        <v>7484.27</v>
      </c>
      <c r="V19" s="171">
        <v>1.0900000000000001E-4</v>
      </c>
      <c r="W19" s="171">
        <v>7.6198638138078603E-2</v>
      </c>
      <c r="X19" s="171">
        <v>1.16730925195175E-2</v>
      </c>
    </row>
    <row r="20" spans="1:24">
      <c r="A20" s="4" t="s">
        <v>26</v>
      </c>
      <c r="B20" s="4">
        <v>378</v>
      </c>
      <c r="C20" s="4" t="s">
        <v>1526</v>
      </c>
      <c r="D20" s="4" t="s">
        <v>1527</v>
      </c>
      <c r="E20" s="21" t="s">
        <v>1286</v>
      </c>
      <c r="F20" s="4" t="s">
        <v>1528</v>
      </c>
      <c r="G20" s="4" t="s">
        <v>1529</v>
      </c>
      <c r="H20" s="21" t="s">
        <v>281</v>
      </c>
      <c r="I20" s="4" t="s">
        <v>895</v>
      </c>
      <c r="J20" s="4" t="s">
        <v>31</v>
      </c>
      <c r="K20" s="21" t="s">
        <v>31</v>
      </c>
      <c r="L20" s="23" t="s">
        <v>287</v>
      </c>
      <c r="M20" s="21" t="s">
        <v>32</v>
      </c>
      <c r="N20" s="23" t="s">
        <v>437</v>
      </c>
      <c r="O20" s="4" t="s">
        <v>98</v>
      </c>
      <c r="P20" s="4" t="s">
        <v>35</v>
      </c>
      <c r="Q20" s="153">
        <v>35301</v>
      </c>
      <c r="R20" s="153">
        <v>1</v>
      </c>
      <c r="S20" s="153">
        <v>488.5</v>
      </c>
      <c r="U20" s="153">
        <v>172.44499999999999</v>
      </c>
      <c r="V20" s="167">
        <v>3.3199999999999999E-4</v>
      </c>
      <c r="W20" s="167">
        <v>1.7556959847678201E-3</v>
      </c>
      <c r="X20" s="167">
        <v>2.6896020935705703E-4</v>
      </c>
    </row>
    <row r="21" spans="1:24">
      <c r="A21" s="4" t="s">
        <v>26</v>
      </c>
      <c r="B21" s="4">
        <v>378</v>
      </c>
      <c r="C21" s="4" t="s">
        <v>1530</v>
      </c>
      <c r="D21" s="4" t="s">
        <v>1531</v>
      </c>
      <c r="E21" s="4" t="s">
        <v>1286</v>
      </c>
      <c r="F21" s="4" t="s">
        <v>1532</v>
      </c>
      <c r="G21" s="4" t="s">
        <v>1533</v>
      </c>
      <c r="H21" s="4" t="s">
        <v>281</v>
      </c>
      <c r="I21" s="4" t="s">
        <v>895</v>
      </c>
      <c r="J21" s="4" t="s">
        <v>31</v>
      </c>
      <c r="K21" s="4" t="s">
        <v>31</v>
      </c>
      <c r="L21" s="2" t="s">
        <v>287</v>
      </c>
      <c r="M21" s="4" t="s">
        <v>32</v>
      </c>
      <c r="N21" s="23" t="s">
        <v>415</v>
      </c>
      <c r="O21" s="4" t="s">
        <v>98</v>
      </c>
      <c r="P21" s="4" t="s">
        <v>35</v>
      </c>
      <c r="Q21" s="153">
        <v>176000</v>
      </c>
      <c r="R21" s="153">
        <v>1</v>
      </c>
      <c r="S21" s="153">
        <v>147.19999999999999</v>
      </c>
      <c r="U21" s="153">
        <v>259.072</v>
      </c>
      <c r="V21" s="167">
        <v>6.7999999999999999E-5</v>
      </c>
      <c r="W21" s="167">
        <v>2.6376563812697501E-3</v>
      </c>
      <c r="X21" s="167">
        <v>4.0407030526535301E-4</v>
      </c>
    </row>
    <row r="22" spans="1:24">
      <c r="A22" s="4" t="s">
        <v>26</v>
      </c>
      <c r="B22" s="4">
        <v>378</v>
      </c>
      <c r="C22" s="4" t="s">
        <v>1534</v>
      </c>
      <c r="D22" s="4" t="s">
        <v>1535</v>
      </c>
      <c r="E22" s="4" t="s">
        <v>1286</v>
      </c>
      <c r="F22" s="4" t="s">
        <v>1536</v>
      </c>
      <c r="G22" s="4" t="s">
        <v>1537</v>
      </c>
      <c r="H22" s="4" t="s">
        <v>281</v>
      </c>
      <c r="I22" s="4" t="s">
        <v>895</v>
      </c>
      <c r="J22" s="4" t="s">
        <v>31</v>
      </c>
      <c r="K22" s="4" t="s">
        <v>31</v>
      </c>
      <c r="L22" s="2" t="s">
        <v>287</v>
      </c>
      <c r="M22" s="4" t="s">
        <v>32</v>
      </c>
      <c r="N22" s="4" t="s">
        <v>406</v>
      </c>
      <c r="O22" s="4" t="s">
        <v>98</v>
      </c>
      <c r="P22" s="4" t="s">
        <v>35</v>
      </c>
      <c r="Q22" s="153">
        <v>11285</v>
      </c>
      <c r="R22" s="153">
        <v>1</v>
      </c>
      <c r="S22" s="153">
        <v>5291</v>
      </c>
      <c r="U22" s="153">
        <v>597.08900000000006</v>
      </c>
      <c r="V22" s="167">
        <v>1.4300000000000001E-4</v>
      </c>
      <c r="W22" s="167">
        <v>6.0790688851582002E-3</v>
      </c>
      <c r="X22" s="167">
        <v>9.31270364706304E-4</v>
      </c>
    </row>
    <row r="23" spans="1:24">
      <c r="A23" s="4" t="s">
        <v>26</v>
      </c>
      <c r="B23" s="4">
        <v>378</v>
      </c>
      <c r="C23" s="4" t="s">
        <v>1145</v>
      </c>
      <c r="D23" s="4" t="s">
        <v>1538</v>
      </c>
      <c r="E23" s="4" t="s">
        <v>273</v>
      </c>
      <c r="F23" s="4" t="s">
        <v>1271</v>
      </c>
      <c r="G23" s="4" t="s">
        <v>1539</v>
      </c>
      <c r="H23" s="4" t="s">
        <v>281</v>
      </c>
      <c r="I23" s="4" t="s">
        <v>895</v>
      </c>
      <c r="J23" s="4" t="s">
        <v>31</v>
      </c>
      <c r="K23" s="4" t="s">
        <v>31</v>
      </c>
      <c r="L23" s="2" t="s">
        <v>287</v>
      </c>
      <c r="M23" s="2" t="s">
        <v>32</v>
      </c>
      <c r="N23" s="4" t="s">
        <v>409</v>
      </c>
      <c r="O23" s="4" t="s">
        <v>98</v>
      </c>
      <c r="P23" s="4" t="s">
        <v>35</v>
      </c>
      <c r="Q23" s="153">
        <v>127751</v>
      </c>
      <c r="R23" s="153">
        <v>1</v>
      </c>
      <c r="S23" s="153">
        <v>3110</v>
      </c>
      <c r="U23" s="153">
        <v>3973.056</v>
      </c>
      <c r="V23" s="167">
        <v>7.8999999999999996E-5</v>
      </c>
      <c r="W23" s="167">
        <v>4.0450364282159798E-2</v>
      </c>
      <c r="X23" s="167">
        <v>6.1967097608517097E-3</v>
      </c>
    </row>
    <row r="24" spans="1:24">
      <c r="A24" s="4" t="s">
        <v>26</v>
      </c>
      <c r="B24" s="4">
        <v>378</v>
      </c>
      <c r="C24" s="4" t="s">
        <v>1540</v>
      </c>
      <c r="D24" s="4" t="s">
        <v>1541</v>
      </c>
      <c r="E24" s="4" t="s">
        <v>1286</v>
      </c>
      <c r="F24" s="4" t="s">
        <v>1542</v>
      </c>
      <c r="G24" s="4" t="s">
        <v>1543</v>
      </c>
      <c r="H24" s="4" t="s">
        <v>281</v>
      </c>
      <c r="I24" s="4" t="s">
        <v>895</v>
      </c>
      <c r="J24" s="4" t="s">
        <v>31</v>
      </c>
      <c r="K24" s="4" t="s">
        <v>31</v>
      </c>
      <c r="L24" s="2" t="s">
        <v>287</v>
      </c>
      <c r="M24" s="2" t="s">
        <v>32</v>
      </c>
      <c r="N24" s="4" t="s">
        <v>425</v>
      </c>
      <c r="O24" s="4" t="s">
        <v>98</v>
      </c>
      <c r="P24" s="4" t="s">
        <v>35</v>
      </c>
      <c r="Q24" s="153">
        <v>147149.39000000001</v>
      </c>
      <c r="R24" s="153">
        <v>1</v>
      </c>
      <c r="S24" s="153">
        <v>881</v>
      </c>
      <c r="U24" s="153">
        <v>1296.386</v>
      </c>
      <c r="V24" s="167">
        <v>1.95E-4</v>
      </c>
      <c r="W24" s="167">
        <v>1.31987290697941E-2</v>
      </c>
      <c r="X24" s="167">
        <v>2.0219519578888599E-3</v>
      </c>
    </row>
    <row r="25" spans="1:24">
      <c r="A25" s="4" t="s">
        <v>26</v>
      </c>
      <c r="B25" s="4">
        <v>378</v>
      </c>
      <c r="C25" s="4" t="s">
        <v>1544</v>
      </c>
      <c r="D25" s="4" t="s">
        <v>1545</v>
      </c>
      <c r="E25" s="4" t="s">
        <v>273</v>
      </c>
      <c r="F25" s="4" t="s">
        <v>1546</v>
      </c>
      <c r="G25" s="4" t="s">
        <v>1547</v>
      </c>
      <c r="H25" s="4" t="s">
        <v>281</v>
      </c>
      <c r="I25" s="4" t="s">
        <v>895</v>
      </c>
      <c r="J25" s="4" t="s">
        <v>31</v>
      </c>
      <c r="K25" s="4" t="s">
        <v>31</v>
      </c>
      <c r="L25" s="2" t="s">
        <v>287</v>
      </c>
      <c r="M25" s="2" t="s">
        <v>32</v>
      </c>
      <c r="N25" s="4" t="s">
        <v>409</v>
      </c>
      <c r="O25" s="4" t="s">
        <v>98</v>
      </c>
      <c r="P25" s="4" t="s">
        <v>35</v>
      </c>
      <c r="Q25" s="153">
        <v>41692</v>
      </c>
      <c r="R25" s="153">
        <v>1</v>
      </c>
      <c r="S25" s="153">
        <v>13080</v>
      </c>
      <c r="U25" s="153">
        <v>5453.3140000000003</v>
      </c>
      <c r="V25" s="167">
        <v>1.6200000000000001E-4</v>
      </c>
      <c r="W25" s="167">
        <v>5.5521119287707997E-2</v>
      </c>
      <c r="X25" s="167">
        <v>8.5054428539545202E-3</v>
      </c>
    </row>
    <row r="26" spans="1:24">
      <c r="A26" s="4" t="s">
        <v>26</v>
      </c>
      <c r="B26" s="4">
        <v>378</v>
      </c>
      <c r="C26" s="4" t="s">
        <v>1548</v>
      </c>
      <c r="D26" s="4" t="s">
        <v>1549</v>
      </c>
      <c r="E26" s="4" t="s">
        <v>1286</v>
      </c>
      <c r="F26" s="4" t="s">
        <v>1550</v>
      </c>
      <c r="G26" s="4" t="s">
        <v>1551</v>
      </c>
      <c r="H26" s="4" t="s">
        <v>281</v>
      </c>
      <c r="I26" s="4" t="s">
        <v>895</v>
      </c>
      <c r="J26" s="4" t="s">
        <v>31</v>
      </c>
      <c r="K26" s="4" t="s">
        <v>31</v>
      </c>
      <c r="L26" s="2" t="s">
        <v>287</v>
      </c>
      <c r="M26" s="2" t="s">
        <v>32</v>
      </c>
      <c r="N26" s="4" t="s">
        <v>425</v>
      </c>
      <c r="O26" s="4" t="s">
        <v>98</v>
      </c>
      <c r="P26" s="4" t="s">
        <v>35</v>
      </c>
      <c r="Q26" s="153">
        <v>11996</v>
      </c>
      <c r="R26" s="153">
        <v>1</v>
      </c>
      <c r="S26" s="153">
        <v>24710</v>
      </c>
      <c r="U26" s="153">
        <v>2964.212</v>
      </c>
      <c r="V26" s="167">
        <v>2.52E-4</v>
      </c>
      <c r="W26" s="167">
        <v>3.0179145728499401E-2</v>
      </c>
      <c r="X26" s="167">
        <v>4.6232317119685E-3</v>
      </c>
    </row>
    <row r="27" spans="1:24">
      <c r="A27" s="4" t="s">
        <v>26</v>
      </c>
      <c r="B27" s="4">
        <v>378</v>
      </c>
      <c r="C27" s="4" t="s">
        <v>1552</v>
      </c>
      <c r="D27" s="4" t="s">
        <v>1553</v>
      </c>
      <c r="E27" s="4" t="s">
        <v>1286</v>
      </c>
      <c r="F27" s="4" t="s">
        <v>1554</v>
      </c>
      <c r="G27" s="4" t="s">
        <v>1555</v>
      </c>
      <c r="H27" s="4" t="s">
        <v>281</v>
      </c>
      <c r="I27" s="4" t="s">
        <v>895</v>
      </c>
      <c r="J27" s="4" t="s">
        <v>166</v>
      </c>
      <c r="K27" s="4" t="s">
        <v>185</v>
      </c>
      <c r="L27" s="2" t="s">
        <v>287</v>
      </c>
      <c r="M27" s="2" t="s">
        <v>32</v>
      </c>
      <c r="N27" s="4" t="s">
        <v>415</v>
      </c>
      <c r="O27" s="4" t="s">
        <v>98</v>
      </c>
      <c r="P27" s="4" t="s">
        <v>35</v>
      </c>
      <c r="Q27" s="153">
        <v>69737</v>
      </c>
      <c r="R27" s="153">
        <v>1</v>
      </c>
      <c r="S27" s="153">
        <v>4674</v>
      </c>
      <c r="U27" s="153">
        <v>3259.5070000000001</v>
      </c>
      <c r="V27" s="167">
        <v>7.4299999999999995E-4</v>
      </c>
      <c r="W27" s="167">
        <v>3.3185602614921102E-2</v>
      </c>
      <c r="X27" s="167">
        <v>5.0837996466282396E-3</v>
      </c>
    </row>
    <row r="28" spans="1:24">
      <c r="A28" s="4" t="s">
        <v>26</v>
      </c>
      <c r="B28" s="4">
        <v>378</v>
      </c>
      <c r="C28" s="4" t="s">
        <v>1556</v>
      </c>
      <c r="D28" s="4" t="s">
        <v>1557</v>
      </c>
      <c r="E28" s="4" t="s">
        <v>1286</v>
      </c>
      <c r="F28" s="4" t="s">
        <v>1558</v>
      </c>
      <c r="G28" s="4" t="s">
        <v>1559</v>
      </c>
      <c r="H28" s="4" t="s">
        <v>281</v>
      </c>
      <c r="I28" s="4" t="s">
        <v>895</v>
      </c>
      <c r="J28" s="4" t="s">
        <v>31</v>
      </c>
      <c r="K28" s="4" t="s">
        <v>257</v>
      </c>
      <c r="L28" s="2" t="s">
        <v>287</v>
      </c>
      <c r="M28" s="2" t="s">
        <v>32</v>
      </c>
      <c r="N28" s="4" t="s">
        <v>419</v>
      </c>
      <c r="O28" s="4" t="s">
        <v>98</v>
      </c>
      <c r="P28" s="4" t="s">
        <v>35</v>
      </c>
      <c r="Q28" s="153">
        <v>4827</v>
      </c>
      <c r="R28" s="153">
        <v>1</v>
      </c>
      <c r="S28" s="153">
        <v>87800</v>
      </c>
      <c r="U28" s="153">
        <v>4238.1059999999998</v>
      </c>
      <c r="V28" s="167">
        <v>1.6799999999999999E-4</v>
      </c>
      <c r="W28" s="167">
        <v>4.3148882686657002E-2</v>
      </c>
      <c r="X28" s="167">
        <v>6.6101036976860704E-3</v>
      </c>
    </row>
    <row r="29" spans="1:24">
      <c r="A29" s="4" t="s">
        <v>26</v>
      </c>
      <c r="B29" s="4">
        <v>378</v>
      </c>
      <c r="C29" s="4" t="s">
        <v>1560</v>
      </c>
      <c r="D29" s="4" t="s">
        <v>1561</v>
      </c>
      <c r="E29" s="4" t="s">
        <v>1286</v>
      </c>
      <c r="F29" s="4" t="s">
        <v>1562</v>
      </c>
      <c r="G29" s="4" t="s">
        <v>1563</v>
      </c>
      <c r="H29" s="4" t="s">
        <v>281</v>
      </c>
      <c r="I29" s="4" t="s">
        <v>895</v>
      </c>
      <c r="J29" s="4" t="s">
        <v>31</v>
      </c>
      <c r="K29" s="4" t="s">
        <v>31</v>
      </c>
      <c r="L29" s="2" t="s">
        <v>287</v>
      </c>
      <c r="M29" s="2" t="s">
        <v>32</v>
      </c>
      <c r="N29" s="4" t="s">
        <v>423</v>
      </c>
      <c r="O29" s="4" t="s">
        <v>98</v>
      </c>
      <c r="P29" s="4" t="s">
        <v>35</v>
      </c>
      <c r="Q29" s="153">
        <v>2229</v>
      </c>
      <c r="R29" s="153">
        <v>1</v>
      </c>
      <c r="S29" s="153">
        <v>5893</v>
      </c>
      <c r="U29" s="153">
        <v>131.35499999999999</v>
      </c>
      <c r="V29" s="167">
        <v>1.07E-4</v>
      </c>
      <c r="W29" s="167">
        <v>1.3373474355854601E-3</v>
      </c>
      <c r="X29" s="167">
        <v>2.0487216999915599E-4</v>
      </c>
    </row>
    <row r="30" spans="1:24">
      <c r="A30" s="4" t="s">
        <v>26</v>
      </c>
      <c r="B30" s="4">
        <v>378</v>
      </c>
      <c r="C30" s="4" t="s">
        <v>1564</v>
      </c>
      <c r="D30" s="4" t="s">
        <v>1565</v>
      </c>
      <c r="E30" s="4" t="s">
        <v>1286</v>
      </c>
      <c r="F30" s="4" t="s">
        <v>1566</v>
      </c>
      <c r="G30" s="4" t="s">
        <v>1567</v>
      </c>
      <c r="H30" s="4" t="s">
        <v>281</v>
      </c>
      <c r="I30" s="4" t="s">
        <v>895</v>
      </c>
      <c r="J30" s="4" t="s">
        <v>31</v>
      </c>
      <c r="K30" s="4" t="s">
        <v>31</v>
      </c>
      <c r="L30" s="2" t="s">
        <v>287</v>
      </c>
      <c r="M30" s="2" t="s">
        <v>32</v>
      </c>
      <c r="N30" s="4" t="s">
        <v>415</v>
      </c>
      <c r="O30" s="4" t="s">
        <v>98</v>
      </c>
      <c r="Q30" s="153">
        <v>0.46</v>
      </c>
      <c r="R30" s="153">
        <v>1</v>
      </c>
      <c r="S30" s="153">
        <v>895.6</v>
      </c>
      <c r="U30" s="153">
        <v>4.0000000000000001E-3</v>
      </c>
      <c r="V30" s="167">
        <v>0</v>
      </c>
      <c r="W30" s="167">
        <v>4.19439818015836E-8</v>
      </c>
      <c r="X30" s="167">
        <v>6.4255214026216402E-9</v>
      </c>
    </row>
    <row r="31" spans="1:24">
      <c r="A31" s="4" t="s">
        <v>26</v>
      </c>
      <c r="B31" s="4">
        <v>378</v>
      </c>
      <c r="C31" s="4" t="s">
        <v>1568</v>
      </c>
      <c r="D31" s="4" t="s">
        <v>1569</v>
      </c>
      <c r="E31" s="4" t="s">
        <v>1286</v>
      </c>
      <c r="F31" s="4" t="s">
        <v>1570</v>
      </c>
      <c r="G31" s="4" t="s">
        <v>1571</v>
      </c>
      <c r="H31" s="4" t="s">
        <v>281</v>
      </c>
      <c r="I31" s="4" t="s">
        <v>895</v>
      </c>
      <c r="J31" s="4" t="s">
        <v>31</v>
      </c>
      <c r="K31" s="4" t="s">
        <v>185</v>
      </c>
      <c r="L31" s="2" t="s">
        <v>287</v>
      </c>
      <c r="M31" s="2" t="s">
        <v>32</v>
      </c>
      <c r="N31" s="4" t="s">
        <v>442</v>
      </c>
      <c r="O31" s="4" t="s">
        <v>98</v>
      </c>
      <c r="P31" s="4" t="s">
        <v>35</v>
      </c>
      <c r="Q31" s="153">
        <v>3457</v>
      </c>
      <c r="R31" s="153">
        <v>1</v>
      </c>
      <c r="S31" s="153">
        <v>64400</v>
      </c>
      <c r="U31" s="153">
        <v>2226.308</v>
      </c>
      <c r="V31" s="167">
        <v>5.5000000000000002E-5</v>
      </c>
      <c r="W31" s="167">
        <v>2.26664228587879E-2</v>
      </c>
      <c r="X31" s="167">
        <v>3.4723356949986801E-3</v>
      </c>
    </row>
    <row r="32" spans="1:24">
      <c r="A32" s="4" t="s">
        <v>26</v>
      </c>
      <c r="B32" s="4">
        <v>378</v>
      </c>
      <c r="C32" s="4" t="s">
        <v>1572</v>
      </c>
      <c r="D32" s="4" t="s">
        <v>1573</v>
      </c>
      <c r="E32" s="4" t="s">
        <v>1286</v>
      </c>
      <c r="F32" s="4" t="s">
        <v>1572</v>
      </c>
      <c r="G32" s="4" t="s">
        <v>1574</v>
      </c>
      <c r="H32" s="4" t="s">
        <v>281</v>
      </c>
      <c r="I32" s="4" t="s">
        <v>895</v>
      </c>
      <c r="J32" s="4" t="s">
        <v>31</v>
      </c>
      <c r="K32" s="4" t="s">
        <v>31</v>
      </c>
      <c r="L32" s="2" t="s">
        <v>287</v>
      </c>
      <c r="M32" s="2" t="s">
        <v>32</v>
      </c>
      <c r="N32" s="4" t="s">
        <v>400</v>
      </c>
      <c r="O32" s="4" t="s">
        <v>98</v>
      </c>
      <c r="P32" s="4" t="s">
        <v>35</v>
      </c>
      <c r="Q32" s="153">
        <v>80768</v>
      </c>
      <c r="R32" s="153">
        <v>1</v>
      </c>
      <c r="S32" s="153">
        <v>5368</v>
      </c>
      <c r="U32" s="153">
        <v>4335.6260000000002</v>
      </c>
      <c r="V32" s="167">
        <v>1.024E-3</v>
      </c>
      <c r="W32" s="167">
        <v>4.41417529441104E-2</v>
      </c>
      <c r="X32" s="167">
        <v>6.7622043999863999E-3</v>
      </c>
    </row>
    <row r="33" spans="1:24">
      <c r="A33" s="4" t="s">
        <v>26</v>
      </c>
      <c r="B33" s="4">
        <v>378</v>
      </c>
      <c r="C33" s="4" t="s">
        <v>1575</v>
      </c>
      <c r="D33" s="4" t="s">
        <v>1576</v>
      </c>
      <c r="E33" s="4" t="s">
        <v>1286</v>
      </c>
      <c r="F33" s="4" t="s">
        <v>1575</v>
      </c>
      <c r="G33" s="4" t="s">
        <v>1577</v>
      </c>
      <c r="H33" s="4" t="s">
        <v>281</v>
      </c>
      <c r="I33" s="4" t="s">
        <v>895</v>
      </c>
      <c r="J33" s="4" t="s">
        <v>31</v>
      </c>
      <c r="K33" s="4" t="s">
        <v>31</v>
      </c>
      <c r="L33" s="2" t="s">
        <v>287</v>
      </c>
      <c r="M33" s="2" t="s">
        <v>32</v>
      </c>
      <c r="N33" s="4" t="s">
        <v>421</v>
      </c>
      <c r="O33" s="4" t="s">
        <v>98</v>
      </c>
      <c r="P33" s="4" t="s">
        <v>35</v>
      </c>
      <c r="Q33" s="153">
        <v>4300</v>
      </c>
      <c r="R33" s="153">
        <v>1</v>
      </c>
      <c r="S33" s="153">
        <v>1772</v>
      </c>
      <c r="U33" s="153">
        <v>76.195999999999998</v>
      </c>
      <c r="V33" s="167">
        <v>1.2400000000000001E-4</v>
      </c>
      <c r="W33" s="167">
        <v>7.7576451962091495E-4</v>
      </c>
      <c r="X33" s="167">
        <v>1.18841638540633E-4</v>
      </c>
    </row>
    <row r="34" spans="1:24">
      <c r="A34" s="4" t="s">
        <v>26</v>
      </c>
      <c r="B34" s="4">
        <v>378</v>
      </c>
      <c r="C34" s="4" t="s">
        <v>1578</v>
      </c>
      <c r="D34" s="4" t="s">
        <v>1579</v>
      </c>
      <c r="E34" s="4" t="s">
        <v>1286</v>
      </c>
      <c r="F34" s="4" t="s">
        <v>1580</v>
      </c>
      <c r="G34" s="4" t="s">
        <v>1581</v>
      </c>
      <c r="H34" s="4" t="s">
        <v>281</v>
      </c>
      <c r="I34" s="4" t="s">
        <v>895</v>
      </c>
      <c r="J34" s="4" t="s">
        <v>31</v>
      </c>
      <c r="K34" s="4" t="s">
        <v>31</v>
      </c>
      <c r="L34" s="2" t="s">
        <v>287</v>
      </c>
      <c r="M34" s="2" t="s">
        <v>32</v>
      </c>
      <c r="N34" s="4" t="s">
        <v>425</v>
      </c>
      <c r="O34" s="4" t="s">
        <v>98</v>
      </c>
      <c r="P34" s="4" t="s">
        <v>35</v>
      </c>
      <c r="Q34" s="153">
        <v>3032</v>
      </c>
      <c r="R34" s="153">
        <v>1</v>
      </c>
      <c r="S34" s="153">
        <v>22000</v>
      </c>
      <c r="U34" s="153">
        <v>667.04</v>
      </c>
      <c r="V34" s="167">
        <v>2.5000000000000001E-5</v>
      </c>
      <c r="W34" s="167">
        <v>6.7912484273181702E-3</v>
      </c>
      <c r="X34" s="167">
        <v>1.0403712343449E-3</v>
      </c>
    </row>
    <row r="35" spans="1:24">
      <c r="A35" s="4" t="s">
        <v>26</v>
      </c>
      <c r="B35" s="4">
        <v>378</v>
      </c>
      <c r="C35" s="4" t="s">
        <v>1582</v>
      </c>
      <c r="D35" s="4" t="s">
        <v>1583</v>
      </c>
      <c r="E35" s="4" t="s">
        <v>273</v>
      </c>
      <c r="F35" s="4" t="s">
        <v>1584</v>
      </c>
      <c r="G35" s="4" t="s">
        <v>1585</v>
      </c>
      <c r="H35" s="4" t="s">
        <v>281</v>
      </c>
      <c r="I35" s="4" t="s">
        <v>895</v>
      </c>
      <c r="J35" s="4" t="s">
        <v>31</v>
      </c>
      <c r="K35" s="4" t="s">
        <v>31</v>
      </c>
      <c r="L35" s="2" t="s">
        <v>287</v>
      </c>
      <c r="M35" s="2" t="s">
        <v>32</v>
      </c>
      <c r="N35" s="4" t="s">
        <v>409</v>
      </c>
      <c r="O35" s="4" t="s">
        <v>98</v>
      </c>
      <c r="P35" s="4" t="s">
        <v>35</v>
      </c>
      <c r="Q35" s="153">
        <v>64655</v>
      </c>
      <c r="R35" s="153">
        <v>1</v>
      </c>
      <c r="S35" s="153">
        <v>3365</v>
      </c>
      <c r="U35" s="153">
        <v>2175.6410000000001</v>
      </c>
      <c r="V35" s="167">
        <v>4.8000000000000001E-5</v>
      </c>
      <c r="W35" s="167">
        <v>2.2150570913058901E-2</v>
      </c>
      <c r="X35" s="167">
        <v>3.39331082479096E-3</v>
      </c>
    </row>
    <row r="36" spans="1:24">
      <c r="A36" s="4" t="s">
        <v>26</v>
      </c>
      <c r="B36" s="4">
        <v>378</v>
      </c>
      <c r="C36" s="4" t="s">
        <v>1586</v>
      </c>
      <c r="D36" s="4" t="s">
        <v>1587</v>
      </c>
      <c r="E36" s="4" t="s">
        <v>1286</v>
      </c>
      <c r="F36" s="4" t="s">
        <v>1588</v>
      </c>
      <c r="G36" s="4" t="s">
        <v>1589</v>
      </c>
      <c r="H36" s="4" t="s">
        <v>281</v>
      </c>
      <c r="I36" s="4" t="s">
        <v>895</v>
      </c>
      <c r="J36" s="4" t="s">
        <v>31</v>
      </c>
      <c r="K36" s="4" t="s">
        <v>31</v>
      </c>
      <c r="L36" s="2" t="s">
        <v>287</v>
      </c>
      <c r="M36" s="2" t="s">
        <v>32</v>
      </c>
      <c r="N36" s="4" t="s">
        <v>401</v>
      </c>
      <c r="O36" s="4" t="s">
        <v>98</v>
      </c>
      <c r="P36" s="4" t="s">
        <v>35</v>
      </c>
      <c r="Q36" s="153">
        <v>1631</v>
      </c>
      <c r="R36" s="153">
        <v>1</v>
      </c>
      <c r="S36" s="153">
        <v>34440</v>
      </c>
      <c r="T36" s="152">
        <v>26.748999999999999</v>
      </c>
      <c r="U36" s="153">
        <v>588.46600000000001</v>
      </c>
      <c r="V36" s="167">
        <v>1.5300000000000001E-4</v>
      </c>
      <c r="W36" s="167">
        <v>5.9912693155857203E-3</v>
      </c>
      <c r="X36" s="167">
        <v>9.1782009152771701E-4</v>
      </c>
    </row>
    <row r="37" spans="1:24">
      <c r="A37" s="4" t="s">
        <v>26</v>
      </c>
      <c r="B37" s="4">
        <v>378</v>
      </c>
      <c r="C37" s="4" t="s">
        <v>1590</v>
      </c>
      <c r="D37" s="4" t="s">
        <v>1591</v>
      </c>
      <c r="E37" s="4" t="s">
        <v>1286</v>
      </c>
      <c r="F37" s="4" t="s">
        <v>1592</v>
      </c>
      <c r="G37" s="4" t="s">
        <v>1593</v>
      </c>
      <c r="H37" s="4" t="s">
        <v>281</v>
      </c>
      <c r="I37" s="4" t="s">
        <v>895</v>
      </c>
      <c r="J37" s="4" t="s">
        <v>31</v>
      </c>
      <c r="K37" s="4" t="s">
        <v>31</v>
      </c>
      <c r="L37" s="2" t="s">
        <v>287</v>
      </c>
      <c r="M37" s="2" t="s">
        <v>32</v>
      </c>
      <c r="N37" s="4" t="s">
        <v>409</v>
      </c>
      <c r="O37" s="4" t="s">
        <v>98</v>
      </c>
      <c r="P37" s="4" t="s">
        <v>35</v>
      </c>
      <c r="Q37" s="153">
        <v>1902.51</v>
      </c>
      <c r="R37" s="153">
        <v>1</v>
      </c>
      <c r="S37" s="153">
        <v>15200</v>
      </c>
      <c r="U37" s="153">
        <v>289.18200000000002</v>
      </c>
      <c r="V37" s="167">
        <v>5.3999999999999998E-5</v>
      </c>
      <c r="W37" s="167">
        <v>2.9442065586913501E-3</v>
      </c>
      <c r="X37" s="167">
        <v>4.5103162465839197E-4</v>
      </c>
    </row>
    <row r="38" spans="1:24">
      <c r="A38" s="4" t="s">
        <v>26</v>
      </c>
      <c r="B38" s="4">
        <v>378</v>
      </c>
      <c r="C38" s="4" t="s">
        <v>1594</v>
      </c>
      <c r="D38" s="4" t="s">
        <v>1595</v>
      </c>
      <c r="E38" s="4" t="s">
        <v>1286</v>
      </c>
      <c r="F38" s="4" t="s">
        <v>1596</v>
      </c>
      <c r="G38" s="4" t="s">
        <v>1597</v>
      </c>
      <c r="H38" s="4" t="s">
        <v>281</v>
      </c>
      <c r="I38" s="4" t="s">
        <v>895</v>
      </c>
      <c r="J38" s="4" t="s">
        <v>31</v>
      </c>
      <c r="K38" s="4" t="s">
        <v>257</v>
      </c>
      <c r="L38" s="2" t="s">
        <v>287</v>
      </c>
      <c r="M38" s="2" t="s">
        <v>32</v>
      </c>
      <c r="N38" s="4" t="s">
        <v>419</v>
      </c>
      <c r="O38" s="4" t="s">
        <v>98</v>
      </c>
      <c r="P38" s="4" t="s">
        <v>35</v>
      </c>
      <c r="Q38" s="153">
        <v>810</v>
      </c>
      <c r="R38" s="153">
        <v>1</v>
      </c>
      <c r="S38" s="153">
        <v>22930</v>
      </c>
      <c r="U38" s="153">
        <v>185.733</v>
      </c>
      <c r="V38" s="167">
        <v>6.3E-5</v>
      </c>
      <c r="W38" s="167">
        <v>1.8909794677247E-3</v>
      </c>
      <c r="X38" s="167">
        <v>2.89684682280794E-4</v>
      </c>
    </row>
    <row r="39" spans="1:24">
      <c r="A39" s="4" t="s">
        <v>26</v>
      </c>
      <c r="B39" s="4">
        <v>378</v>
      </c>
      <c r="C39" s="4" t="s">
        <v>1598</v>
      </c>
      <c r="D39" s="4" t="s">
        <v>1599</v>
      </c>
      <c r="E39" s="4" t="s">
        <v>273</v>
      </c>
      <c r="F39" s="4" t="s">
        <v>1600</v>
      </c>
      <c r="G39" s="4" t="s">
        <v>1601</v>
      </c>
      <c r="H39" s="4" t="s">
        <v>281</v>
      </c>
      <c r="I39" s="4" t="s">
        <v>895</v>
      </c>
      <c r="J39" s="4" t="s">
        <v>31</v>
      </c>
      <c r="K39" s="4" t="s">
        <v>257</v>
      </c>
      <c r="L39" s="2" t="s">
        <v>287</v>
      </c>
      <c r="M39" s="2" t="s">
        <v>32</v>
      </c>
      <c r="N39" s="4" t="s">
        <v>419</v>
      </c>
      <c r="O39" s="4" t="s">
        <v>98</v>
      </c>
      <c r="P39" s="4" t="s">
        <v>35</v>
      </c>
      <c r="Q39" s="153">
        <v>4682</v>
      </c>
      <c r="R39" s="153">
        <v>1</v>
      </c>
      <c r="S39" s="153">
        <v>47200</v>
      </c>
      <c r="U39" s="153">
        <v>2209.904</v>
      </c>
      <c r="V39" s="167">
        <v>1.06E-4</v>
      </c>
      <c r="W39" s="167">
        <v>2.2499410926667299E-2</v>
      </c>
      <c r="X39" s="167">
        <v>3.4467506480326902E-3</v>
      </c>
    </row>
    <row r="40" spans="1:24">
      <c r="A40" s="4" t="s">
        <v>26</v>
      </c>
      <c r="B40" s="4">
        <v>378</v>
      </c>
      <c r="C40" s="4" t="s">
        <v>1602</v>
      </c>
      <c r="D40" s="4" t="s">
        <v>1603</v>
      </c>
      <c r="E40" s="4" t="s">
        <v>273</v>
      </c>
      <c r="F40" s="4" t="s">
        <v>1604</v>
      </c>
      <c r="G40" s="4" t="s">
        <v>1605</v>
      </c>
      <c r="H40" s="4" t="s">
        <v>281</v>
      </c>
      <c r="I40" s="4" t="s">
        <v>895</v>
      </c>
      <c r="J40" s="4" t="s">
        <v>166</v>
      </c>
      <c r="K40" s="4" t="s">
        <v>185</v>
      </c>
      <c r="L40" s="2" t="s">
        <v>287</v>
      </c>
      <c r="M40" s="2" t="s">
        <v>306</v>
      </c>
      <c r="N40" s="4" t="s">
        <v>511</v>
      </c>
      <c r="O40" s="4" t="s">
        <v>98</v>
      </c>
      <c r="P40" s="4" t="s">
        <v>1147</v>
      </c>
      <c r="Q40" s="153">
        <v>1959</v>
      </c>
      <c r="R40" s="153">
        <v>3.7589999999999999</v>
      </c>
      <c r="S40" s="153">
        <v>18342</v>
      </c>
      <c r="U40" s="153">
        <v>1350.683</v>
      </c>
      <c r="V40" s="167">
        <v>0</v>
      </c>
      <c r="W40" s="167">
        <v>1.3751535379628499E-2</v>
      </c>
      <c r="X40" s="167">
        <v>2.1066379753525298E-3</v>
      </c>
    </row>
    <row r="41" spans="1:24">
      <c r="A41" s="4" t="s">
        <v>26</v>
      </c>
      <c r="B41" s="4">
        <v>378</v>
      </c>
      <c r="C41" s="4" t="s">
        <v>1606</v>
      </c>
      <c r="D41" s="4" t="s">
        <v>1607</v>
      </c>
      <c r="E41" s="4" t="s">
        <v>273</v>
      </c>
      <c r="F41" s="4" t="s">
        <v>1608</v>
      </c>
      <c r="G41" s="4" t="s">
        <v>1609</v>
      </c>
      <c r="H41" s="4" t="s">
        <v>281</v>
      </c>
      <c r="I41" s="4" t="s">
        <v>895</v>
      </c>
      <c r="J41" s="4" t="s">
        <v>166</v>
      </c>
      <c r="K41" s="4" t="s">
        <v>185</v>
      </c>
      <c r="L41" s="2" t="s">
        <v>287</v>
      </c>
      <c r="M41" s="2" t="s">
        <v>306</v>
      </c>
      <c r="N41" s="4" t="s">
        <v>462</v>
      </c>
      <c r="O41" s="4" t="s">
        <v>98</v>
      </c>
      <c r="P41" s="4" t="s">
        <v>1147</v>
      </c>
      <c r="Q41" s="153">
        <v>3475</v>
      </c>
      <c r="R41" s="153">
        <v>3.7589999999999999</v>
      </c>
      <c r="S41" s="153">
        <v>19325</v>
      </c>
      <c r="U41" s="153">
        <v>2524.3330000000001</v>
      </c>
      <c r="V41" s="167">
        <v>0</v>
      </c>
      <c r="W41" s="167">
        <v>2.5700665955805099E-2</v>
      </c>
      <c r="X41" s="167">
        <v>3.93716028062982E-3</v>
      </c>
    </row>
    <row r="42" spans="1:24">
      <c r="A42" s="4" t="s">
        <v>26</v>
      </c>
      <c r="B42" s="4">
        <v>378</v>
      </c>
      <c r="C42" s="4" t="s">
        <v>1610</v>
      </c>
      <c r="D42" s="4" t="s">
        <v>1611</v>
      </c>
      <c r="E42" s="4" t="s">
        <v>273</v>
      </c>
      <c r="F42" s="4" t="s">
        <v>1612</v>
      </c>
      <c r="G42" s="4" t="s">
        <v>1613</v>
      </c>
      <c r="H42" s="4" t="s">
        <v>281</v>
      </c>
      <c r="I42" s="4" t="s">
        <v>895</v>
      </c>
      <c r="J42" s="4" t="s">
        <v>166</v>
      </c>
      <c r="K42" s="4" t="s">
        <v>185</v>
      </c>
      <c r="L42" s="2" t="s">
        <v>287</v>
      </c>
      <c r="M42" s="2" t="s">
        <v>306</v>
      </c>
      <c r="N42" s="4" t="s">
        <v>508</v>
      </c>
      <c r="O42" s="4" t="s">
        <v>98</v>
      </c>
      <c r="P42" s="4" t="s">
        <v>1147</v>
      </c>
      <c r="Q42" s="153">
        <v>3423</v>
      </c>
      <c r="R42" s="153">
        <v>3.7589999999999999</v>
      </c>
      <c r="S42" s="153">
        <v>21062</v>
      </c>
      <c r="U42" s="153">
        <v>2710.06</v>
      </c>
      <c r="V42" s="167">
        <v>0</v>
      </c>
      <c r="W42" s="167">
        <v>2.7591580152957599E-2</v>
      </c>
      <c r="X42" s="167">
        <v>4.2268349639205298E-3</v>
      </c>
    </row>
    <row r="43" spans="1:24">
      <c r="A43" s="4" t="s">
        <v>26</v>
      </c>
      <c r="B43" s="4">
        <v>378</v>
      </c>
      <c r="C43" s="4" t="s">
        <v>1614</v>
      </c>
      <c r="D43" s="4" t="s">
        <v>1615</v>
      </c>
      <c r="E43" s="4" t="s">
        <v>34</v>
      </c>
      <c r="F43" s="4" t="s">
        <v>1614</v>
      </c>
      <c r="G43" s="4" t="s">
        <v>1616</v>
      </c>
      <c r="H43" s="4" t="s">
        <v>281</v>
      </c>
      <c r="I43" s="4" t="s">
        <v>895</v>
      </c>
      <c r="J43" s="4" t="s">
        <v>166</v>
      </c>
      <c r="K43" s="4" t="s">
        <v>185</v>
      </c>
      <c r="L43" s="2" t="s">
        <v>287</v>
      </c>
      <c r="M43" s="2" t="s">
        <v>306</v>
      </c>
      <c r="N43" s="4" t="s">
        <v>477</v>
      </c>
      <c r="O43" s="4" t="s">
        <v>98</v>
      </c>
      <c r="P43" s="4" t="s">
        <v>1147</v>
      </c>
      <c r="Q43" s="153">
        <v>6222</v>
      </c>
      <c r="R43" s="153">
        <v>3.7589999999999999</v>
      </c>
      <c r="S43" s="153">
        <v>281</v>
      </c>
      <c r="U43" s="153">
        <v>65.721999999999994</v>
      </c>
      <c r="V43" s="167">
        <v>8.0000000000000007E-5</v>
      </c>
      <c r="W43" s="167">
        <v>6.6912366834093E-4</v>
      </c>
      <c r="X43" s="167">
        <v>1.0250501424171001E-4</v>
      </c>
    </row>
    <row r="44" spans="1:24">
      <c r="A44" s="4" t="s">
        <v>26</v>
      </c>
      <c r="B44" s="4">
        <v>378</v>
      </c>
      <c r="C44" s="4" t="s">
        <v>1617</v>
      </c>
      <c r="D44" s="4" t="s">
        <v>1618</v>
      </c>
      <c r="E44" s="4" t="s">
        <v>273</v>
      </c>
      <c r="F44" s="4" t="s">
        <v>1619</v>
      </c>
      <c r="G44" s="4" t="s">
        <v>1620</v>
      </c>
      <c r="H44" s="4" t="s">
        <v>281</v>
      </c>
      <c r="I44" s="4" t="s">
        <v>895</v>
      </c>
      <c r="J44" s="4" t="s">
        <v>166</v>
      </c>
      <c r="K44" s="4" t="s">
        <v>185</v>
      </c>
      <c r="L44" s="2" t="s">
        <v>287</v>
      </c>
      <c r="M44" s="2" t="s">
        <v>306</v>
      </c>
      <c r="N44" s="4" t="s">
        <v>510</v>
      </c>
      <c r="O44" s="4" t="s">
        <v>98</v>
      </c>
      <c r="P44" s="4" t="s">
        <v>1147</v>
      </c>
      <c r="Q44" s="153">
        <v>305</v>
      </c>
      <c r="R44" s="153">
        <v>3.7589999999999999</v>
      </c>
      <c r="S44" s="153">
        <v>160553</v>
      </c>
      <c r="U44" s="153">
        <v>1840.732</v>
      </c>
      <c r="V44" s="167">
        <v>9.9999999999999995E-7</v>
      </c>
      <c r="W44" s="167">
        <v>1.8740808792676901E-2</v>
      </c>
      <c r="X44" s="167">
        <v>2.87095938028562E-3</v>
      </c>
    </row>
    <row r="45" spans="1:24">
      <c r="A45" s="4" t="s">
        <v>26</v>
      </c>
      <c r="B45" s="4">
        <v>378</v>
      </c>
      <c r="C45" s="4" t="s">
        <v>1621</v>
      </c>
      <c r="D45" s="4" t="s">
        <v>1622</v>
      </c>
      <c r="E45" s="4" t="s">
        <v>34</v>
      </c>
      <c r="F45" s="4" t="s">
        <v>1623</v>
      </c>
      <c r="G45" s="4" t="s">
        <v>1624</v>
      </c>
      <c r="H45" s="4" t="s">
        <v>281</v>
      </c>
      <c r="I45" s="4" t="s">
        <v>895</v>
      </c>
      <c r="J45" s="4" t="s">
        <v>166</v>
      </c>
      <c r="K45" s="4" t="s">
        <v>185</v>
      </c>
      <c r="L45" s="2" t="s">
        <v>287</v>
      </c>
      <c r="M45" s="2" t="s">
        <v>304</v>
      </c>
      <c r="N45" s="4" t="s">
        <v>479</v>
      </c>
      <c r="O45" s="4" t="s">
        <v>98</v>
      </c>
      <c r="P45" s="4" t="s">
        <v>1147</v>
      </c>
      <c r="Q45" s="153">
        <v>6000</v>
      </c>
      <c r="R45" s="153">
        <v>3.7589999999999999</v>
      </c>
      <c r="S45" s="153">
        <v>6265</v>
      </c>
      <c r="U45" s="153">
        <v>1413.008</v>
      </c>
      <c r="V45" s="167">
        <v>2.2000000000000001E-4</v>
      </c>
      <c r="W45" s="167">
        <v>1.43860773520521E-2</v>
      </c>
      <c r="X45" s="167">
        <v>2.2038453183262502E-3</v>
      </c>
    </row>
    <row r="46" spans="1:24">
      <c r="A46" s="4" t="s">
        <v>26</v>
      </c>
      <c r="B46" s="4">
        <v>378</v>
      </c>
      <c r="C46" s="4" t="s">
        <v>1625</v>
      </c>
      <c r="D46" s="4" t="s">
        <v>1626</v>
      </c>
      <c r="E46" s="4" t="s">
        <v>273</v>
      </c>
      <c r="F46" s="4" t="s">
        <v>1627</v>
      </c>
      <c r="G46" s="4" t="s">
        <v>1628</v>
      </c>
      <c r="H46" s="4" t="s">
        <v>281</v>
      </c>
      <c r="I46" s="4" t="s">
        <v>895</v>
      </c>
      <c r="J46" s="4" t="s">
        <v>166</v>
      </c>
      <c r="K46" s="4" t="s">
        <v>185</v>
      </c>
      <c r="L46" s="2" t="s">
        <v>287</v>
      </c>
      <c r="M46" s="2" t="s">
        <v>306</v>
      </c>
      <c r="N46" s="4" t="s">
        <v>1629</v>
      </c>
      <c r="O46" s="4" t="s">
        <v>98</v>
      </c>
      <c r="P46" s="4" t="s">
        <v>1147</v>
      </c>
      <c r="Q46" s="153">
        <v>495</v>
      </c>
      <c r="R46" s="153">
        <v>3.7589999999999999</v>
      </c>
      <c r="S46" s="153">
        <v>84999</v>
      </c>
      <c r="U46" s="153">
        <v>1581.5809999999999</v>
      </c>
      <c r="V46" s="167">
        <v>9.9999999999999995E-7</v>
      </c>
      <c r="W46" s="167">
        <v>1.6102343268936E-2</v>
      </c>
      <c r="X46" s="167">
        <v>2.4667651201155699E-3</v>
      </c>
    </row>
    <row r="47" spans="1:24">
      <c r="A47" s="4" t="s">
        <v>26</v>
      </c>
      <c r="B47" s="4">
        <v>378</v>
      </c>
      <c r="C47" s="4" t="s">
        <v>1630</v>
      </c>
      <c r="D47" s="4" t="s">
        <v>1631</v>
      </c>
      <c r="E47" s="4" t="s">
        <v>273</v>
      </c>
      <c r="F47" s="4" t="s">
        <v>1632</v>
      </c>
      <c r="G47" s="4" t="s">
        <v>1633</v>
      </c>
      <c r="H47" s="4" t="s">
        <v>281</v>
      </c>
      <c r="I47" s="4" t="s">
        <v>895</v>
      </c>
      <c r="J47" s="4" t="s">
        <v>166</v>
      </c>
      <c r="K47" s="4" t="s">
        <v>257</v>
      </c>
      <c r="L47" s="2" t="s">
        <v>287</v>
      </c>
      <c r="M47" s="2" t="s">
        <v>304</v>
      </c>
      <c r="N47" s="4" t="s">
        <v>496</v>
      </c>
      <c r="O47" s="4" t="s">
        <v>98</v>
      </c>
      <c r="P47" s="4" t="s">
        <v>1147</v>
      </c>
      <c r="Q47" s="153">
        <v>461</v>
      </c>
      <c r="R47" s="153">
        <v>3.7589999999999999</v>
      </c>
      <c r="S47" s="153">
        <v>90538</v>
      </c>
      <c r="U47" s="153">
        <v>1568.932</v>
      </c>
      <c r="V47" s="167">
        <v>9.9999999999999995E-7</v>
      </c>
      <c r="W47" s="167">
        <v>1.5973566253507401E-2</v>
      </c>
      <c r="X47" s="167">
        <v>2.4470373920062898E-3</v>
      </c>
    </row>
    <row r="48" spans="1:24">
      <c r="A48" s="4" t="s">
        <v>26</v>
      </c>
      <c r="B48" s="4">
        <v>378</v>
      </c>
      <c r="C48" s="4" t="s">
        <v>1478</v>
      </c>
      <c r="D48" s="4" t="s">
        <v>1479</v>
      </c>
      <c r="E48" s="4" t="s">
        <v>273</v>
      </c>
      <c r="F48" s="4" t="s">
        <v>1634</v>
      </c>
      <c r="G48" s="4" t="s">
        <v>1481</v>
      </c>
      <c r="H48" s="4" t="s">
        <v>281</v>
      </c>
      <c r="I48" s="4" t="s">
        <v>895</v>
      </c>
      <c r="J48" s="4" t="s">
        <v>166</v>
      </c>
      <c r="K48" s="4" t="s">
        <v>194</v>
      </c>
      <c r="L48" s="2" t="s">
        <v>287</v>
      </c>
      <c r="M48" s="2" t="s">
        <v>340</v>
      </c>
      <c r="N48" s="4" t="s">
        <v>415</v>
      </c>
      <c r="O48" s="4" t="s">
        <v>98</v>
      </c>
      <c r="P48" s="4" t="s">
        <v>1151</v>
      </c>
      <c r="Q48" s="153">
        <v>3771</v>
      </c>
      <c r="R48" s="153">
        <v>4.75</v>
      </c>
      <c r="S48" s="153">
        <v>986</v>
      </c>
      <c r="U48" s="153">
        <v>176.63300000000001</v>
      </c>
      <c r="V48" s="167">
        <v>2.4000000000000001E-5</v>
      </c>
      <c r="W48" s="167">
        <v>1.7983346383659701E-3</v>
      </c>
      <c r="X48" s="167">
        <v>2.7549214956649901E-4</v>
      </c>
    </row>
    <row r="49" spans="1:24">
      <c r="A49" s="4" t="s">
        <v>26</v>
      </c>
      <c r="B49" s="4">
        <v>378</v>
      </c>
      <c r="C49" s="4" t="s">
        <v>1635</v>
      </c>
      <c r="D49" s="4" t="s">
        <v>1636</v>
      </c>
      <c r="E49" s="4" t="s">
        <v>273</v>
      </c>
      <c r="F49" s="4" t="s">
        <v>1637</v>
      </c>
      <c r="G49" s="4" t="s">
        <v>1638</v>
      </c>
      <c r="H49" s="4" t="s">
        <v>281</v>
      </c>
      <c r="I49" s="4" t="s">
        <v>895</v>
      </c>
      <c r="J49" s="4" t="s">
        <v>166</v>
      </c>
      <c r="K49" s="4" t="s">
        <v>185</v>
      </c>
      <c r="L49" s="2" t="s">
        <v>287</v>
      </c>
      <c r="M49" s="2" t="s">
        <v>304</v>
      </c>
      <c r="N49" s="4" t="s">
        <v>1639</v>
      </c>
      <c r="O49" s="4" t="s">
        <v>98</v>
      </c>
      <c r="P49" s="4" t="s">
        <v>1147</v>
      </c>
      <c r="Q49" s="153">
        <v>1070</v>
      </c>
      <c r="R49" s="153">
        <v>3.7589999999999999</v>
      </c>
      <c r="S49" s="153">
        <v>45232</v>
      </c>
      <c r="U49" s="153">
        <v>1819.29</v>
      </c>
      <c r="V49" s="167">
        <v>3.0000000000000001E-6</v>
      </c>
      <c r="W49" s="167">
        <v>1.8522501312667802E-2</v>
      </c>
      <c r="X49" s="167">
        <v>2.8375162181226402E-3</v>
      </c>
    </row>
    <row r="50" spans="1:24">
      <c r="A50" s="4" t="s">
        <v>26</v>
      </c>
      <c r="B50" s="4">
        <v>378</v>
      </c>
      <c r="C50" s="4" t="s">
        <v>1640</v>
      </c>
      <c r="D50" s="4" t="s">
        <v>1641</v>
      </c>
      <c r="E50" s="4" t="s">
        <v>273</v>
      </c>
      <c r="F50" s="4" t="s">
        <v>1642</v>
      </c>
      <c r="G50" s="4" t="s">
        <v>1643</v>
      </c>
      <c r="H50" s="4" t="s">
        <v>281</v>
      </c>
      <c r="I50" s="4" t="s">
        <v>895</v>
      </c>
      <c r="J50" s="4" t="s">
        <v>166</v>
      </c>
      <c r="K50" s="4" t="s">
        <v>185</v>
      </c>
      <c r="L50" s="2" t="s">
        <v>287</v>
      </c>
      <c r="M50" s="2" t="s">
        <v>304</v>
      </c>
      <c r="N50" s="4" t="s">
        <v>498</v>
      </c>
      <c r="O50" s="4" t="s">
        <v>98</v>
      </c>
      <c r="P50" s="4" t="s">
        <v>1147</v>
      </c>
      <c r="Q50" s="153">
        <v>3000</v>
      </c>
      <c r="R50" s="153">
        <v>3.7589999999999999</v>
      </c>
      <c r="S50" s="153">
        <v>20226</v>
      </c>
      <c r="U50" s="153">
        <v>2280.886</v>
      </c>
      <c r="V50" s="167">
        <v>9.9999999999999995E-7</v>
      </c>
      <c r="W50" s="167">
        <v>2.32220910233524E-2</v>
      </c>
      <c r="X50" s="167">
        <v>3.5574601283692498E-3</v>
      </c>
    </row>
    <row r="51" spans="1:24">
      <c r="A51" s="4" t="s">
        <v>26</v>
      </c>
      <c r="B51" s="4">
        <v>378</v>
      </c>
      <c r="C51" s="4" t="s">
        <v>1644</v>
      </c>
      <c r="D51" s="4" t="s">
        <v>1645</v>
      </c>
      <c r="E51" s="4" t="s">
        <v>273</v>
      </c>
      <c r="F51" s="4" t="s">
        <v>1646</v>
      </c>
      <c r="G51" s="4" t="s">
        <v>1647</v>
      </c>
      <c r="H51" s="4" t="s">
        <v>281</v>
      </c>
      <c r="I51" s="4" t="s">
        <v>895</v>
      </c>
      <c r="J51" s="4" t="s">
        <v>166</v>
      </c>
      <c r="K51" s="4" t="s">
        <v>185</v>
      </c>
      <c r="L51" s="2" t="s">
        <v>287</v>
      </c>
      <c r="M51" s="2" t="s">
        <v>304</v>
      </c>
      <c r="N51" s="4" t="s">
        <v>1639</v>
      </c>
      <c r="O51" s="4" t="s">
        <v>98</v>
      </c>
      <c r="P51" s="4" t="s">
        <v>1147</v>
      </c>
      <c r="Q51" s="153">
        <v>856</v>
      </c>
      <c r="R51" s="153">
        <v>3.7589999999999999</v>
      </c>
      <c r="S51" s="153">
        <v>44116</v>
      </c>
      <c r="U51" s="153">
        <v>1419.5219999999999</v>
      </c>
      <c r="V51" s="167">
        <v>9.9999999999999995E-7</v>
      </c>
      <c r="W51" s="167">
        <v>1.44523995031774E-2</v>
      </c>
      <c r="X51" s="167">
        <v>2.21400540287758E-3</v>
      </c>
    </row>
    <row r="52" spans="1:24">
      <c r="A52" s="4" t="s">
        <v>26</v>
      </c>
      <c r="B52" s="4">
        <v>378</v>
      </c>
      <c r="C52" s="4" t="s">
        <v>1648</v>
      </c>
      <c r="D52" s="4" t="s">
        <v>1649</v>
      </c>
      <c r="E52" s="4" t="s">
        <v>273</v>
      </c>
      <c r="F52" s="4" t="s">
        <v>1650</v>
      </c>
      <c r="G52" s="4" t="s">
        <v>1651</v>
      </c>
      <c r="H52" s="4" t="s">
        <v>281</v>
      </c>
      <c r="I52" s="4" t="s">
        <v>895</v>
      </c>
      <c r="J52" s="4" t="s">
        <v>166</v>
      </c>
      <c r="K52" s="4" t="s">
        <v>257</v>
      </c>
      <c r="L52" s="2" t="s">
        <v>287</v>
      </c>
      <c r="M52" s="2" t="s">
        <v>304</v>
      </c>
      <c r="N52" s="4" t="s">
        <v>496</v>
      </c>
      <c r="O52" s="4" t="s">
        <v>98</v>
      </c>
      <c r="P52" s="4" t="s">
        <v>1147</v>
      </c>
      <c r="Q52" s="153">
        <v>1653</v>
      </c>
      <c r="R52" s="153">
        <v>3.7589999999999999</v>
      </c>
      <c r="S52" s="153">
        <v>12380</v>
      </c>
      <c r="T52" s="152">
        <v>0.95499999999999996</v>
      </c>
      <c r="U52" s="153">
        <v>772.83500000000004</v>
      </c>
      <c r="V52" s="167">
        <v>9.9999999999999995E-7</v>
      </c>
      <c r="W52" s="167">
        <v>7.8683695215038003E-3</v>
      </c>
      <c r="X52" s="167">
        <v>1.2053785690477701E-3</v>
      </c>
    </row>
    <row r="53" spans="1:24">
      <c r="A53" s="4" t="s">
        <v>26</v>
      </c>
      <c r="B53" s="4">
        <v>378</v>
      </c>
      <c r="C53" s="4" t="s">
        <v>1652</v>
      </c>
      <c r="D53" s="4" t="s">
        <v>1653</v>
      </c>
      <c r="E53" s="4" t="s">
        <v>273</v>
      </c>
      <c r="F53" s="4" t="s">
        <v>1654</v>
      </c>
      <c r="G53" s="4" t="s">
        <v>1655</v>
      </c>
      <c r="H53" s="4" t="s">
        <v>281</v>
      </c>
      <c r="I53" s="4" t="s">
        <v>895</v>
      </c>
      <c r="J53" s="4" t="s">
        <v>166</v>
      </c>
      <c r="K53" s="4" t="s">
        <v>185</v>
      </c>
      <c r="L53" s="2" t="s">
        <v>287</v>
      </c>
      <c r="M53" s="2" t="s">
        <v>306</v>
      </c>
      <c r="N53" s="4" t="s">
        <v>511</v>
      </c>
      <c r="O53" s="4" t="s">
        <v>98</v>
      </c>
      <c r="P53" s="4" t="s">
        <v>1147</v>
      </c>
      <c r="Q53" s="153">
        <v>1383</v>
      </c>
      <c r="R53" s="153">
        <v>3.7589999999999999</v>
      </c>
      <c r="S53" s="153">
        <v>50422</v>
      </c>
      <c r="U53" s="153">
        <v>2621.2869999999998</v>
      </c>
      <c r="V53" s="167">
        <v>9.9999999999999995E-7</v>
      </c>
      <c r="W53" s="167">
        <v>2.66877716859556E-2</v>
      </c>
      <c r="X53" s="167">
        <v>4.0883778981115598E-3</v>
      </c>
    </row>
    <row r="54" spans="1:24">
      <c r="A54" s="4" t="s">
        <v>26</v>
      </c>
      <c r="B54" s="4">
        <v>378</v>
      </c>
      <c r="C54" s="4" t="s">
        <v>1656</v>
      </c>
      <c r="D54" s="4" t="s">
        <v>1657</v>
      </c>
      <c r="E54" s="4" t="s">
        <v>273</v>
      </c>
      <c r="F54" s="4" t="s">
        <v>1658</v>
      </c>
      <c r="G54" s="4" t="s">
        <v>1659</v>
      </c>
      <c r="H54" s="4" t="s">
        <v>281</v>
      </c>
      <c r="I54" s="4" t="s">
        <v>895</v>
      </c>
      <c r="J54" s="4" t="s">
        <v>166</v>
      </c>
      <c r="K54" s="4" t="s">
        <v>185</v>
      </c>
      <c r="L54" s="2" t="s">
        <v>287</v>
      </c>
      <c r="M54" s="2" t="s">
        <v>306</v>
      </c>
      <c r="N54" s="4" t="s">
        <v>506</v>
      </c>
      <c r="O54" s="4" t="s">
        <v>98</v>
      </c>
      <c r="P54" s="4" t="s">
        <v>1147</v>
      </c>
      <c r="Q54" s="153">
        <v>1285</v>
      </c>
      <c r="R54" s="153">
        <v>3.7589999999999999</v>
      </c>
      <c r="S54" s="153">
        <v>44695</v>
      </c>
      <c r="U54" s="153">
        <v>2158.9090000000001</v>
      </c>
      <c r="V54" s="167">
        <v>0</v>
      </c>
      <c r="W54" s="167">
        <v>2.1980225046986199E-2</v>
      </c>
      <c r="X54" s="167">
        <v>3.3672150427196102E-3</v>
      </c>
    </row>
    <row r="55" spans="1:24">
      <c r="A55" s="4" t="s">
        <v>26</v>
      </c>
      <c r="B55" s="4">
        <v>378</v>
      </c>
      <c r="C55" s="4" t="s">
        <v>1660</v>
      </c>
      <c r="D55" s="4" t="s">
        <v>1661</v>
      </c>
      <c r="E55" s="4" t="s">
        <v>273</v>
      </c>
      <c r="F55" s="4" t="s">
        <v>1662</v>
      </c>
      <c r="G55" s="4" t="s">
        <v>1663</v>
      </c>
      <c r="H55" s="4" t="s">
        <v>281</v>
      </c>
      <c r="I55" s="4" t="s">
        <v>895</v>
      </c>
      <c r="J55" s="4" t="s">
        <v>166</v>
      </c>
      <c r="K55" s="4" t="s">
        <v>202</v>
      </c>
      <c r="L55" s="2" t="s">
        <v>287</v>
      </c>
      <c r="M55" s="2" t="s">
        <v>304</v>
      </c>
      <c r="N55" s="4" t="s">
        <v>496</v>
      </c>
      <c r="O55" s="4" t="s">
        <v>98</v>
      </c>
      <c r="P55" s="4" t="s">
        <v>1147</v>
      </c>
      <c r="Q55" s="153">
        <v>2873</v>
      </c>
      <c r="R55" s="153">
        <v>3.7589999999999999</v>
      </c>
      <c r="S55" s="153">
        <v>14274</v>
      </c>
      <c r="U55" s="153">
        <v>1541.5360000000001</v>
      </c>
      <c r="V55" s="167">
        <v>1.9999999999999999E-6</v>
      </c>
      <c r="W55" s="167">
        <v>1.56946409182743E-2</v>
      </c>
      <c r="X55" s="167">
        <v>2.4043080030857998E-3</v>
      </c>
    </row>
    <row r="56" spans="1:24">
      <c r="A56" s="4" t="s">
        <v>26</v>
      </c>
      <c r="B56" s="4">
        <v>378</v>
      </c>
      <c r="C56" s="4" t="s">
        <v>1664</v>
      </c>
      <c r="D56" s="4" t="s">
        <v>1665</v>
      </c>
      <c r="E56" s="4" t="s">
        <v>273</v>
      </c>
      <c r="F56" s="4" t="s">
        <v>1666</v>
      </c>
      <c r="G56" s="4" t="s">
        <v>1667</v>
      </c>
      <c r="H56" s="4" t="s">
        <v>281</v>
      </c>
      <c r="I56" s="4" t="s">
        <v>895</v>
      </c>
      <c r="J56" s="4" t="s">
        <v>166</v>
      </c>
      <c r="K56" s="4" t="s">
        <v>185</v>
      </c>
      <c r="L56" s="2" t="s">
        <v>287</v>
      </c>
      <c r="M56" s="2" t="s">
        <v>306</v>
      </c>
      <c r="N56" s="4" t="s">
        <v>510</v>
      </c>
      <c r="O56" s="4" t="s">
        <v>98</v>
      </c>
      <c r="P56" s="4" t="s">
        <v>1147</v>
      </c>
      <c r="Q56" s="153">
        <v>5970</v>
      </c>
      <c r="R56" s="153">
        <v>3.7589999999999999</v>
      </c>
      <c r="S56" s="153">
        <v>12354</v>
      </c>
      <c r="U56" s="153">
        <v>2772.39</v>
      </c>
      <c r="V56" s="167">
        <v>3.0000000000000001E-6</v>
      </c>
      <c r="W56" s="167">
        <v>2.8226172643131001E-2</v>
      </c>
      <c r="X56" s="167">
        <v>4.3240500458562496E-3</v>
      </c>
    </row>
    <row r="57" spans="1:24">
      <c r="A57" s="4" t="s">
        <v>26</v>
      </c>
      <c r="B57" s="4">
        <v>378</v>
      </c>
      <c r="C57" s="4" t="s">
        <v>1454</v>
      </c>
      <c r="D57" s="4" t="s">
        <v>1455</v>
      </c>
      <c r="E57" s="4" t="s">
        <v>273</v>
      </c>
      <c r="F57" s="4" t="s">
        <v>1668</v>
      </c>
      <c r="G57" s="4" t="s">
        <v>1457</v>
      </c>
      <c r="H57" s="4" t="s">
        <v>281</v>
      </c>
      <c r="I57" s="4" t="s">
        <v>895</v>
      </c>
      <c r="J57" s="4" t="s">
        <v>166</v>
      </c>
      <c r="K57" s="4" t="s">
        <v>185</v>
      </c>
      <c r="L57" s="2" t="s">
        <v>287</v>
      </c>
      <c r="M57" s="2" t="s">
        <v>304</v>
      </c>
      <c r="N57" s="4" t="s">
        <v>519</v>
      </c>
      <c r="O57" s="4" t="s">
        <v>98</v>
      </c>
      <c r="P57" s="4" t="s">
        <v>1147</v>
      </c>
      <c r="Q57" s="153">
        <v>1560</v>
      </c>
      <c r="R57" s="153">
        <v>3.7589999999999999</v>
      </c>
      <c r="S57" s="153">
        <v>7170</v>
      </c>
      <c r="U57" s="153">
        <v>420.452</v>
      </c>
      <c r="V57" s="167">
        <v>2.6999999999999999E-5</v>
      </c>
      <c r="W57" s="167">
        <v>4.2806904069745497E-3</v>
      </c>
      <c r="X57" s="167">
        <v>6.5577149918975104E-4</v>
      </c>
    </row>
    <row r="58" spans="1:24">
      <c r="A58" s="4" t="s">
        <v>26</v>
      </c>
      <c r="B58" s="4">
        <v>378</v>
      </c>
      <c r="C58" s="4" t="s">
        <v>1669</v>
      </c>
      <c r="D58" s="4" t="s">
        <v>1670</v>
      </c>
      <c r="E58" s="4" t="s">
        <v>273</v>
      </c>
      <c r="F58" s="4" t="s">
        <v>1671</v>
      </c>
      <c r="G58" s="4" t="s">
        <v>1672</v>
      </c>
      <c r="H58" s="4" t="s">
        <v>281</v>
      </c>
      <c r="I58" s="4" t="s">
        <v>895</v>
      </c>
      <c r="J58" s="4" t="s">
        <v>166</v>
      </c>
      <c r="K58" s="4" t="s">
        <v>185</v>
      </c>
      <c r="L58" s="2" t="s">
        <v>287</v>
      </c>
      <c r="M58" s="2" t="s">
        <v>306</v>
      </c>
      <c r="N58" s="4" t="s">
        <v>508</v>
      </c>
      <c r="O58" s="4" t="s">
        <v>98</v>
      </c>
      <c r="P58" s="4" t="s">
        <v>1147</v>
      </c>
      <c r="Q58" s="153">
        <v>9318</v>
      </c>
      <c r="R58" s="153">
        <v>3.7589999999999999</v>
      </c>
      <c r="S58" s="153">
        <v>250</v>
      </c>
      <c r="U58" s="153">
        <v>87.566000000000003</v>
      </c>
      <c r="V58" s="167">
        <v>1.6750000000000001E-3</v>
      </c>
      <c r="W58" s="167">
        <v>8.9152346878439398E-4</v>
      </c>
      <c r="X58" s="167">
        <v>1.36575090956132E-4</v>
      </c>
    </row>
    <row r="59" spans="1:24">
      <c r="A59" s="4" t="s">
        <v>26</v>
      </c>
      <c r="B59" s="4">
        <v>378</v>
      </c>
      <c r="C59" s="4" t="s">
        <v>1673</v>
      </c>
      <c r="D59" s="4" t="s">
        <v>1674</v>
      </c>
      <c r="E59" s="4" t="s">
        <v>273</v>
      </c>
      <c r="F59" s="4" t="s">
        <v>1675</v>
      </c>
      <c r="G59" s="4" t="s">
        <v>1676</v>
      </c>
      <c r="H59" s="4" t="s">
        <v>281</v>
      </c>
      <c r="I59" s="4" t="s">
        <v>895</v>
      </c>
      <c r="J59" s="4" t="s">
        <v>166</v>
      </c>
      <c r="K59" s="4" t="s">
        <v>1677</v>
      </c>
      <c r="L59" s="2" t="s">
        <v>287</v>
      </c>
      <c r="M59" s="2" t="s">
        <v>304</v>
      </c>
      <c r="N59" s="4" t="s">
        <v>510</v>
      </c>
      <c r="O59" s="4" t="s">
        <v>98</v>
      </c>
      <c r="P59" s="4" t="s">
        <v>1147</v>
      </c>
      <c r="Q59" s="153">
        <v>3863</v>
      </c>
      <c r="R59" s="153">
        <v>3.7589999999999999</v>
      </c>
      <c r="S59" s="153">
        <v>17381</v>
      </c>
      <c r="T59" s="152">
        <v>2.1560000000000001</v>
      </c>
      <c r="U59" s="153">
        <v>2532.0010000000002</v>
      </c>
      <c r="V59" s="167">
        <v>9.9999999999999995E-7</v>
      </c>
      <c r="W59" s="167">
        <v>2.57787323356004E-2</v>
      </c>
      <c r="X59" s="167">
        <v>3.9491194979633703E-3</v>
      </c>
    </row>
    <row r="60" spans="1:24">
      <c r="A60" s="4" t="s">
        <v>26</v>
      </c>
      <c r="B60" s="4">
        <v>378</v>
      </c>
      <c r="C60" s="4" t="s">
        <v>1522</v>
      </c>
      <c r="D60" s="4" t="s">
        <v>1523</v>
      </c>
      <c r="E60" s="4" t="s">
        <v>273</v>
      </c>
      <c r="F60" s="4" t="s">
        <v>1678</v>
      </c>
      <c r="G60" s="4" t="s">
        <v>1679</v>
      </c>
      <c r="H60" s="4" t="s">
        <v>281</v>
      </c>
      <c r="I60" s="4" t="s">
        <v>895</v>
      </c>
      <c r="J60" s="4" t="s">
        <v>31</v>
      </c>
      <c r="K60" s="4" t="s">
        <v>185</v>
      </c>
      <c r="L60" s="2" t="s">
        <v>287</v>
      </c>
      <c r="M60" s="2" t="s">
        <v>304</v>
      </c>
      <c r="N60" s="4" t="s">
        <v>428</v>
      </c>
      <c r="O60" s="4" t="s">
        <v>98</v>
      </c>
      <c r="P60" s="4" t="s">
        <v>1147</v>
      </c>
      <c r="Q60" s="153">
        <v>7008</v>
      </c>
      <c r="R60" s="153">
        <v>3.7589999999999999</v>
      </c>
      <c r="S60" s="153">
        <v>1625</v>
      </c>
      <c r="U60" s="153">
        <v>428.07499999999999</v>
      </c>
      <c r="V60" s="167">
        <v>6.0000000000000002E-6</v>
      </c>
      <c r="W60" s="167">
        <v>4.3583040405737999E-3</v>
      </c>
      <c r="X60" s="167">
        <v>6.6766135900769602E-4</v>
      </c>
    </row>
    <row r="61" spans="1:24">
      <c r="A61" s="4" t="s">
        <v>26</v>
      </c>
      <c r="B61" s="4">
        <v>378</v>
      </c>
      <c r="C61" s="4" t="s">
        <v>1518</v>
      </c>
      <c r="D61" s="4" t="s">
        <v>1519</v>
      </c>
      <c r="E61" s="4" t="s">
        <v>1286</v>
      </c>
      <c r="F61" s="4" t="s">
        <v>1680</v>
      </c>
      <c r="G61" s="4" t="s">
        <v>1521</v>
      </c>
      <c r="H61" s="4" t="s">
        <v>281</v>
      </c>
      <c r="I61" s="4" t="s">
        <v>895</v>
      </c>
      <c r="J61" s="4" t="s">
        <v>31</v>
      </c>
      <c r="K61" s="4" t="s">
        <v>257</v>
      </c>
      <c r="L61" s="2" t="s">
        <v>287</v>
      </c>
      <c r="M61" s="2" t="s">
        <v>306</v>
      </c>
      <c r="N61" s="4" t="s">
        <v>419</v>
      </c>
      <c r="O61" s="4" t="s">
        <v>98</v>
      </c>
      <c r="P61" s="4" t="s">
        <v>1147</v>
      </c>
      <c r="Q61" s="153">
        <v>17175</v>
      </c>
      <c r="R61" s="153">
        <v>3.7589999999999999</v>
      </c>
      <c r="S61" s="153">
        <v>3931</v>
      </c>
      <c r="U61" s="153">
        <v>2537.886</v>
      </c>
      <c r="V61" s="167">
        <v>1.56E-4</v>
      </c>
      <c r="W61" s="167">
        <v>2.5838652127374202E-2</v>
      </c>
      <c r="X61" s="167">
        <v>3.95829878633673E-3</v>
      </c>
    </row>
    <row r="62" spans="1:24">
      <c r="A62" s="4" t="s">
        <v>26</v>
      </c>
      <c r="B62" s="4">
        <v>378</v>
      </c>
      <c r="C62" s="4" t="s">
        <v>1681</v>
      </c>
      <c r="D62" s="4" t="s">
        <v>1682</v>
      </c>
      <c r="E62" s="4" t="s">
        <v>273</v>
      </c>
      <c r="F62" s="4" t="s">
        <v>1683</v>
      </c>
      <c r="G62" s="4" t="s">
        <v>1684</v>
      </c>
      <c r="H62" s="4" t="s">
        <v>281</v>
      </c>
      <c r="I62" s="4" t="s">
        <v>895</v>
      </c>
      <c r="J62" s="4" t="s">
        <v>166</v>
      </c>
      <c r="K62" s="4" t="s">
        <v>185</v>
      </c>
      <c r="L62" s="2" t="s">
        <v>287</v>
      </c>
      <c r="M62" s="2" t="s">
        <v>304</v>
      </c>
      <c r="N62" s="4" t="s">
        <v>1639</v>
      </c>
      <c r="O62" s="4" t="s">
        <v>98</v>
      </c>
      <c r="P62" s="4" t="s">
        <v>1147</v>
      </c>
      <c r="Q62" s="153">
        <v>2192</v>
      </c>
      <c r="R62" s="153">
        <v>3.7589999999999999</v>
      </c>
      <c r="S62" s="153">
        <v>26247</v>
      </c>
      <c r="U62" s="153">
        <v>2162.681</v>
      </c>
      <c r="V62" s="167">
        <v>9.9999999999999995E-7</v>
      </c>
      <c r="W62" s="167">
        <v>2.2018629635339501E-2</v>
      </c>
      <c r="X62" s="167">
        <v>3.37309835407499E-3</v>
      </c>
    </row>
    <row r="63" spans="1:24">
      <c r="A63" s="4" t="s">
        <v>26</v>
      </c>
      <c r="B63" s="4">
        <v>378</v>
      </c>
      <c r="C63" s="4" t="s">
        <v>1685</v>
      </c>
      <c r="D63" s="4" t="s">
        <v>1686</v>
      </c>
      <c r="E63" s="4" t="s">
        <v>273</v>
      </c>
      <c r="F63" s="4" t="s">
        <v>1687</v>
      </c>
      <c r="G63" s="4" t="s">
        <v>1688</v>
      </c>
      <c r="H63" s="4" t="s">
        <v>281</v>
      </c>
      <c r="I63" s="4" t="s">
        <v>895</v>
      </c>
      <c r="J63" s="4" t="s">
        <v>166</v>
      </c>
      <c r="K63" s="4" t="s">
        <v>185</v>
      </c>
      <c r="L63" s="2" t="s">
        <v>287</v>
      </c>
      <c r="M63" s="2" t="s">
        <v>304</v>
      </c>
      <c r="N63" s="4" t="s">
        <v>511</v>
      </c>
      <c r="O63" s="4" t="s">
        <v>98</v>
      </c>
      <c r="P63" s="4" t="s">
        <v>1147</v>
      </c>
      <c r="Q63" s="153">
        <v>2390</v>
      </c>
      <c r="R63" s="153">
        <v>3.7589999999999999</v>
      </c>
      <c r="S63" s="153">
        <v>9929</v>
      </c>
      <c r="U63" s="153">
        <v>892.02200000000005</v>
      </c>
      <c r="V63" s="167">
        <v>9.9999999999999995E-7</v>
      </c>
      <c r="W63" s="167">
        <v>9.0818322758227099E-3</v>
      </c>
      <c r="X63" s="167">
        <v>1.3912724819348399E-3</v>
      </c>
    </row>
  </sheetData>
  <sheetProtection formatColumns="0"/>
  <customSheetViews>
    <customSheetView guid="{AE318230-F718-49FC-82EB-7CAC3DCD05F1}" showGridLines="0" hiddenRows="1" topLeftCell="O1">
      <selection activeCell="X26" sqref="X26"/>
      <pageMargins left="0.7" right="0.7" top="0.75" bottom="0.75" header="0.3" footer="0.3"/>
    </customSheetView>
  </customSheetViews>
  <dataValidations count="8">
    <dataValidation type="list" allowBlank="1" showInputMessage="1" showErrorMessage="1" sqref="J2:J19" xr:uid="{00000000-0002-0000-0600-000000000000}">
      <formula1>israel_abroad</formula1>
    </dataValidation>
    <dataValidation type="list" allowBlank="1" showInputMessage="1" showErrorMessage="1" sqref="O2:O19" xr:uid="{00000000-0002-0000-0600-000001000000}">
      <formula1>Holding_interest</formula1>
    </dataValidation>
    <dataValidation type="list" allowBlank="1" showInputMessage="1" showErrorMessage="1" sqref="K2:K20" xr:uid="{00000000-0002-0000-0600-000002000000}">
      <formula1>Country_list</formula1>
    </dataValidation>
    <dataValidation type="list" allowBlank="1" showInputMessage="1" showErrorMessage="1" sqref="E2:E20" xr:uid="{00000000-0002-0000-0600-000003000000}">
      <formula1>Issuer_Number_Type_2</formula1>
    </dataValidation>
    <dataValidation type="list" allowBlank="1" showInputMessage="1" showErrorMessage="1" sqref="H2:H20" xr:uid="{00000000-0002-0000-0600-000004000000}">
      <formula1>Security_ID_Number_Type</formula1>
    </dataValidation>
    <dataValidation type="list" allowBlank="1" showInputMessage="1" showErrorMessage="1" sqref="N2:N21" xr:uid="{00000000-0002-0000-0600-000005000000}">
      <formula1>Industry_Sector</formula1>
    </dataValidation>
    <dataValidation type="list" allowBlank="1" showInputMessage="1" showErrorMessage="1" sqref="L2:L20" xr:uid="{00000000-0002-0000-0600-000006000000}">
      <formula1>Tradeable_Status</formula1>
    </dataValidation>
    <dataValidation type="list" allowBlank="1" showInputMessage="1" showErrorMessage="1" sqref="M2:M20" xr:uid="{00000000-0002-0000-0600-000007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600-000008000000}">
          <x14:formula1>
            <xm:f>'אפשרויות בחירה'!$C$884:$C$889</xm:f>
          </x14:formula1>
          <xm:sqref>I2:I19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/>
  <dimension ref="A1:W66"/>
  <sheetViews>
    <sheetView rightToLeft="1" zoomScale="70" zoomScaleNormal="70" workbookViewId="0">
      <selection activeCell="A2" sqref="A2"/>
    </sheetView>
  </sheetViews>
  <sheetFormatPr defaultColWidth="9" defaultRowHeight="14.25"/>
  <cols>
    <col min="1" max="4" width="11.625" style="2" customWidth="1"/>
    <col min="5" max="5" width="11.625" style="4" customWidth="1"/>
    <col min="6" max="15" width="11.625" style="2" customWidth="1"/>
    <col min="16" max="16" width="11.625" style="4" customWidth="1"/>
    <col min="17" max="18" width="11.625" style="2" customWidth="1"/>
    <col min="19" max="19" width="11.625" style="135" customWidth="1"/>
    <col min="20" max="24" width="11.625" style="2" customWidth="1"/>
    <col min="25" max="25" width="9" style="2" customWidth="1"/>
    <col min="26" max="16384" width="9" style="2"/>
  </cols>
  <sheetData>
    <row r="1" spans="1:23" ht="66.75" customHeight="1">
      <c r="A1" s="22" t="s">
        <v>0</v>
      </c>
      <c r="B1" s="22" t="s">
        <v>1</v>
      </c>
      <c r="C1" s="22" t="s">
        <v>2</v>
      </c>
      <c r="D1" s="22" t="s">
        <v>105</v>
      </c>
      <c r="E1" s="22" t="s">
        <v>106</v>
      </c>
      <c r="F1" s="22" t="s">
        <v>3</v>
      </c>
      <c r="G1" s="22" t="s">
        <v>4</v>
      </c>
      <c r="H1" s="22" t="s">
        <v>107</v>
      </c>
      <c r="I1" s="22" t="s">
        <v>5</v>
      </c>
      <c r="J1" s="22" t="s">
        <v>6</v>
      </c>
      <c r="K1" s="22" t="s">
        <v>7</v>
      </c>
      <c r="L1" s="22" t="s">
        <v>8</v>
      </c>
      <c r="M1" s="22" t="s">
        <v>532</v>
      </c>
      <c r="N1" s="22" t="s">
        <v>84</v>
      </c>
      <c r="O1" s="22" t="s">
        <v>11</v>
      </c>
      <c r="P1" s="22" t="s">
        <v>17</v>
      </c>
      <c r="Q1" s="22" t="s">
        <v>18</v>
      </c>
      <c r="R1" s="22" t="s">
        <v>19</v>
      </c>
      <c r="S1" s="22" t="s">
        <v>16</v>
      </c>
      <c r="T1" s="22" t="s">
        <v>20</v>
      </c>
      <c r="U1" s="164" t="s">
        <v>23</v>
      </c>
      <c r="V1" s="164" t="s">
        <v>24</v>
      </c>
      <c r="W1" s="164" t="s">
        <v>25</v>
      </c>
    </row>
    <row r="2" spans="1:23">
      <c r="A2" s="23" t="s">
        <v>26</v>
      </c>
      <c r="B2" s="23">
        <v>378</v>
      </c>
      <c r="C2" s="23" t="s">
        <v>1334</v>
      </c>
      <c r="D2" s="23" t="s">
        <v>1335</v>
      </c>
      <c r="E2" s="21" t="s">
        <v>1286</v>
      </c>
      <c r="F2" s="23" t="s">
        <v>1336</v>
      </c>
      <c r="G2" s="23" t="s">
        <v>1337</v>
      </c>
      <c r="H2" s="21" t="s">
        <v>281</v>
      </c>
      <c r="I2" s="23" t="s">
        <v>946</v>
      </c>
      <c r="J2" s="21" t="s">
        <v>31</v>
      </c>
      <c r="K2" s="21" t="s">
        <v>31</v>
      </c>
      <c r="L2" s="21" t="s">
        <v>32</v>
      </c>
      <c r="M2" s="23" t="s">
        <v>1338</v>
      </c>
      <c r="N2" s="23" t="s">
        <v>98</v>
      </c>
      <c r="O2" s="21" t="s">
        <v>35</v>
      </c>
      <c r="P2" s="155">
        <v>96500</v>
      </c>
      <c r="Q2" s="154">
        <v>1</v>
      </c>
      <c r="R2" s="154">
        <v>2678</v>
      </c>
      <c r="S2" s="134"/>
      <c r="T2" s="154">
        <v>2584.27</v>
      </c>
      <c r="U2" s="170">
        <v>2.679E-3</v>
      </c>
      <c r="V2" s="170">
        <v>1.2153559464070899E-2</v>
      </c>
      <c r="W2" s="170">
        <v>4.0306430945377903E-3</v>
      </c>
    </row>
    <row r="3" spans="1:23">
      <c r="A3" s="23" t="s">
        <v>26</v>
      </c>
      <c r="B3" s="23">
        <v>378</v>
      </c>
      <c r="C3" s="23" t="s">
        <v>1334</v>
      </c>
      <c r="D3" s="23" t="s">
        <v>1335</v>
      </c>
      <c r="E3" s="21" t="s">
        <v>1286</v>
      </c>
      <c r="F3" s="23" t="s">
        <v>1339</v>
      </c>
      <c r="G3" s="23" t="s">
        <v>1340</v>
      </c>
      <c r="H3" s="21" t="s">
        <v>281</v>
      </c>
      <c r="I3" s="23" t="s">
        <v>948</v>
      </c>
      <c r="J3" s="21" t="s">
        <v>31</v>
      </c>
      <c r="K3" s="21" t="s">
        <v>31</v>
      </c>
      <c r="L3" s="21" t="s">
        <v>32</v>
      </c>
      <c r="M3" s="23" t="s">
        <v>1341</v>
      </c>
      <c r="N3" s="23" t="s">
        <v>98</v>
      </c>
      <c r="O3" s="21" t="s">
        <v>35</v>
      </c>
      <c r="P3" s="155">
        <v>1611500</v>
      </c>
      <c r="Q3" s="154">
        <v>1</v>
      </c>
      <c r="R3" s="154">
        <v>374.65</v>
      </c>
      <c r="S3" s="134"/>
      <c r="T3" s="154">
        <v>6037.4849999999997</v>
      </c>
      <c r="U3" s="170">
        <v>5.3717000000000001E-2</v>
      </c>
      <c r="V3" s="170">
        <v>2.8393677875201102E-2</v>
      </c>
      <c r="W3" s="170">
        <v>9.4165649161909292E-3</v>
      </c>
    </row>
    <row r="4" spans="1:23">
      <c r="A4" s="23" t="s">
        <v>26</v>
      </c>
      <c r="B4" s="23">
        <v>378</v>
      </c>
      <c r="C4" s="23" t="s">
        <v>1342</v>
      </c>
      <c r="D4" s="23" t="s">
        <v>1343</v>
      </c>
      <c r="E4" s="21" t="s">
        <v>1286</v>
      </c>
      <c r="F4" s="23" t="s">
        <v>1344</v>
      </c>
      <c r="G4" s="23" t="s">
        <v>1345</v>
      </c>
      <c r="H4" s="21" t="s">
        <v>281</v>
      </c>
      <c r="I4" s="23" t="s">
        <v>946</v>
      </c>
      <c r="J4" s="21" t="s">
        <v>31</v>
      </c>
      <c r="K4" s="21" t="s">
        <v>31</v>
      </c>
      <c r="L4" s="21" t="s">
        <v>32</v>
      </c>
      <c r="M4" s="23" t="s">
        <v>1338</v>
      </c>
      <c r="N4" s="23" t="s">
        <v>98</v>
      </c>
      <c r="O4" s="21" t="s">
        <v>35</v>
      </c>
      <c r="P4" s="155">
        <v>128610</v>
      </c>
      <c r="Q4" s="154">
        <v>1</v>
      </c>
      <c r="R4" s="154">
        <v>1784</v>
      </c>
      <c r="S4" s="134"/>
      <c r="T4" s="154">
        <v>2294.402</v>
      </c>
      <c r="U4" s="170">
        <v>2.6359999999999999E-3</v>
      </c>
      <c r="V4" s="170">
        <v>1.0790341567602E-2</v>
      </c>
      <c r="W4" s="170">
        <v>3.57854140227257E-3</v>
      </c>
    </row>
    <row r="5" spans="1:23">
      <c r="A5" s="23" t="s">
        <v>26</v>
      </c>
      <c r="B5" s="23">
        <v>378</v>
      </c>
      <c r="C5" s="23" t="s">
        <v>1342</v>
      </c>
      <c r="D5" s="23" t="s">
        <v>1343</v>
      </c>
      <c r="E5" s="21" t="s">
        <v>1286</v>
      </c>
      <c r="F5" s="23" t="s">
        <v>1346</v>
      </c>
      <c r="G5" s="23" t="s">
        <v>1347</v>
      </c>
      <c r="H5" s="21" t="s">
        <v>281</v>
      </c>
      <c r="I5" s="23" t="s">
        <v>946</v>
      </c>
      <c r="J5" s="21" t="s">
        <v>31</v>
      </c>
      <c r="K5" s="21" t="s">
        <v>31</v>
      </c>
      <c r="L5" s="21" t="s">
        <v>32</v>
      </c>
      <c r="M5" s="23" t="s">
        <v>1338</v>
      </c>
      <c r="N5" s="23" t="s">
        <v>98</v>
      </c>
      <c r="O5" s="21" t="s">
        <v>35</v>
      </c>
      <c r="P5" s="155">
        <v>96800</v>
      </c>
      <c r="Q5" s="154">
        <v>1</v>
      </c>
      <c r="R5" s="154">
        <v>1921</v>
      </c>
      <c r="S5" s="134"/>
      <c r="T5" s="154">
        <v>1859.528</v>
      </c>
      <c r="U5" s="170">
        <v>1.6980000000000001E-3</v>
      </c>
      <c r="V5" s="170">
        <v>8.7451714113094894E-3</v>
      </c>
      <c r="W5" s="170">
        <v>2.9002750069844398E-3</v>
      </c>
    </row>
    <row r="6" spans="1:23">
      <c r="A6" s="23" t="s">
        <v>26</v>
      </c>
      <c r="B6" s="23">
        <v>378</v>
      </c>
      <c r="C6" s="23" t="s">
        <v>1348</v>
      </c>
      <c r="D6" s="23" t="s">
        <v>1349</v>
      </c>
      <c r="E6" s="21" t="s">
        <v>1286</v>
      </c>
      <c r="F6" s="23" t="s">
        <v>1350</v>
      </c>
      <c r="G6" s="23" t="s">
        <v>1351</v>
      </c>
      <c r="H6" s="21" t="s">
        <v>281</v>
      </c>
      <c r="I6" s="23" t="s">
        <v>946</v>
      </c>
      <c r="J6" s="21" t="s">
        <v>31</v>
      </c>
      <c r="K6" s="21" t="s">
        <v>31</v>
      </c>
      <c r="L6" s="21" t="s">
        <v>32</v>
      </c>
      <c r="M6" s="23" t="s">
        <v>1338</v>
      </c>
      <c r="N6" s="23" t="s">
        <v>98</v>
      </c>
      <c r="O6" s="21" t="s">
        <v>35</v>
      </c>
      <c r="P6" s="155">
        <v>24957</v>
      </c>
      <c r="Q6" s="154">
        <v>1</v>
      </c>
      <c r="R6" s="154">
        <v>4959</v>
      </c>
      <c r="S6" s="134"/>
      <c r="T6" s="154">
        <v>1237.6179999999999</v>
      </c>
      <c r="U6" s="170">
        <v>3.9610000000000001E-3</v>
      </c>
      <c r="V6" s="170">
        <v>5.8203900753355702E-3</v>
      </c>
      <c r="W6" s="170">
        <v>1.9302917086982899E-3</v>
      </c>
    </row>
    <row r="7" spans="1:23">
      <c r="A7" s="23" t="s">
        <v>26</v>
      </c>
      <c r="B7" s="23">
        <v>378</v>
      </c>
      <c r="C7" s="23" t="s">
        <v>1352</v>
      </c>
      <c r="D7" s="23" t="s">
        <v>1353</v>
      </c>
      <c r="E7" s="21" t="s">
        <v>1286</v>
      </c>
      <c r="F7" s="23" t="s">
        <v>1354</v>
      </c>
      <c r="G7" s="23" t="s">
        <v>1355</v>
      </c>
      <c r="H7" s="21" t="s">
        <v>281</v>
      </c>
      <c r="I7" s="23" t="s">
        <v>948</v>
      </c>
      <c r="J7" s="21" t="s">
        <v>31</v>
      </c>
      <c r="K7" s="21" t="s">
        <v>31</v>
      </c>
      <c r="L7" s="21" t="s">
        <v>32</v>
      </c>
      <c r="M7" s="23" t="s">
        <v>1341</v>
      </c>
      <c r="N7" s="23" t="s">
        <v>98</v>
      </c>
      <c r="O7" s="21" t="s">
        <v>35</v>
      </c>
      <c r="P7" s="155">
        <v>20143</v>
      </c>
      <c r="Q7" s="154">
        <v>1</v>
      </c>
      <c r="R7" s="154">
        <v>3548.09</v>
      </c>
      <c r="S7" s="134"/>
      <c r="T7" s="154">
        <v>714.69200000000001</v>
      </c>
      <c r="U7" s="170">
        <v>8.34E-4</v>
      </c>
      <c r="V7" s="170">
        <v>3.3611228352213298E-3</v>
      </c>
      <c r="W7" s="170">
        <v>1.11469290833917E-3</v>
      </c>
    </row>
    <row r="8" spans="1:23">
      <c r="A8" s="23" t="s">
        <v>26</v>
      </c>
      <c r="B8" s="23">
        <v>378</v>
      </c>
      <c r="C8" s="23" t="s">
        <v>1352</v>
      </c>
      <c r="D8" s="23" t="s">
        <v>1353</v>
      </c>
      <c r="E8" s="21" t="s">
        <v>1286</v>
      </c>
      <c r="F8" s="23" t="s">
        <v>1356</v>
      </c>
      <c r="G8" s="23" t="s">
        <v>1357</v>
      </c>
      <c r="H8" s="21" t="s">
        <v>281</v>
      </c>
      <c r="I8" s="23" t="s">
        <v>948</v>
      </c>
      <c r="J8" s="21" t="s">
        <v>31</v>
      </c>
      <c r="K8" s="21" t="s">
        <v>31</v>
      </c>
      <c r="L8" s="21" t="s">
        <v>32</v>
      </c>
      <c r="M8" s="23" t="s">
        <v>1341</v>
      </c>
      <c r="N8" s="23" t="s">
        <v>98</v>
      </c>
      <c r="O8" s="21" t="s">
        <v>35</v>
      </c>
      <c r="P8" s="155">
        <v>69215</v>
      </c>
      <c r="Q8" s="154">
        <v>1</v>
      </c>
      <c r="R8" s="154">
        <v>3730.71</v>
      </c>
      <c r="S8" s="134"/>
      <c r="T8" s="154">
        <v>2582.2109999999998</v>
      </c>
      <c r="U8" s="170">
        <v>0</v>
      </c>
      <c r="V8" s="170">
        <v>1.21438758504302E-2</v>
      </c>
      <c r="W8" s="170">
        <v>4.02743159172117E-3</v>
      </c>
    </row>
    <row r="9" spans="1:23">
      <c r="A9" s="23" t="s">
        <v>26</v>
      </c>
      <c r="B9" s="23">
        <v>378</v>
      </c>
      <c r="C9" s="23" t="s">
        <v>1352</v>
      </c>
      <c r="D9" s="23" t="s">
        <v>1353</v>
      </c>
      <c r="E9" s="21" t="s">
        <v>1286</v>
      </c>
      <c r="F9" s="23" t="s">
        <v>1358</v>
      </c>
      <c r="G9" s="23" t="s">
        <v>1359</v>
      </c>
      <c r="H9" s="21" t="s">
        <v>281</v>
      </c>
      <c r="I9" s="23" t="s">
        <v>948</v>
      </c>
      <c r="J9" s="21" t="s">
        <v>31</v>
      </c>
      <c r="K9" s="21" t="s">
        <v>31</v>
      </c>
      <c r="L9" s="21" t="s">
        <v>32</v>
      </c>
      <c r="M9" s="23" t="s">
        <v>1341</v>
      </c>
      <c r="N9" s="23" t="s">
        <v>98</v>
      </c>
      <c r="O9" s="21" t="s">
        <v>35</v>
      </c>
      <c r="P9" s="155">
        <v>102930</v>
      </c>
      <c r="Q9" s="154">
        <v>1</v>
      </c>
      <c r="R9" s="154">
        <v>3854.27</v>
      </c>
      <c r="S9" s="134"/>
      <c r="T9" s="154">
        <v>3967.2</v>
      </c>
      <c r="U9" s="170">
        <v>1.8714999999999999E-2</v>
      </c>
      <c r="V9" s="170">
        <v>1.8657339385941499E-2</v>
      </c>
      <c r="W9" s="170">
        <v>6.1875762718491996E-3</v>
      </c>
    </row>
    <row r="10" spans="1:23">
      <c r="A10" s="23" t="s">
        <v>26</v>
      </c>
      <c r="B10" s="23">
        <v>378</v>
      </c>
      <c r="C10" s="23" t="s">
        <v>1360</v>
      </c>
      <c r="D10" s="23" t="s">
        <v>1361</v>
      </c>
      <c r="E10" s="21" t="s">
        <v>273</v>
      </c>
      <c r="F10" s="23" t="s">
        <v>1362</v>
      </c>
      <c r="G10" s="23" t="s">
        <v>1363</v>
      </c>
      <c r="H10" s="21" t="s">
        <v>281</v>
      </c>
      <c r="I10" s="23" t="s">
        <v>947</v>
      </c>
      <c r="J10" s="21" t="s">
        <v>166</v>
      </c>
      <c r="K10" s="21" t="s">
        <v>1364</v>
      </c>
      <c r="L10" s="21" t="s">
        <v>340</v>
      </c>
      <c r="M10" s="23" t="s">
        <v>698</v>
      </c>
      <c r="N10" s="23" t="s">
        <v>98</v>
      </c>
      <c r="O10" s="21" t="s">
        <v>1147</v>
      </c>
      <c r="P10" s="155">
        <v>4590</v>
      </c>
      <c r="Q10" s="154">
        <v>3.7589999999999999</v>
      </c>
      <c r="R10" s="154">
        <v>7095.5</v>
      </c>
      <c r="S10" s="134"/>
      <c r="T10" s="154">
        <v>1224.2439999999999</v>
      </c>
      <c r="U10" s="170">
        <v>9.6000000000000002E-5</v>
      </c>
      <c r="V10" s="170">
        <v>5.7574956675307404E-3</v>
      </c>
      <c r="W10" s="170">
        <v>1.90943321771439E-3</v>
      </c>
    </row>
    <row r="11" spans="1:23">
      <c r="A11" s="23" t="s">
        <v>26</v>
      </c>
      <c r="B11" s="23">
        <v>378</v>
      </c>
      <c r="C11" s="23" t="s">
        <v>1360</v>
      </c>
      <c r="D11" s="23" t="s">
        <v>1361</v>
      </c>
      <c r="E11" s="21" t="s">
        <v>273</v>
      </c>
      <c r="F11" s="23" t="s">
        <v>1365</v>
      </c>
      <c r="G11" s="23" t="s">
        <v>1366</v>
      </c>
      <c r="H11" s="21" t="s">
        <v>281</v>
      </c>
      <c r="I11" s="23" t="s">
        <v>947</v>
      </c>
      <c r="J11" s="21" t="s">
        <v>166</v>
      </c>
      <c r="K11" s="21" t="s">
        <v>185</v>
      </c>
      <c r="L11" s="21" t="s">
        <v>324</v>
      </c>
      <c r="M11" s="23" t="s">
        <v>698</v>
      </c>
      <c r="N11" s="23" t="s">
        <v>98</v>
      </c>
      <c r="O11" s="21" t="s">
        <v>1147</v>
      </c>
      <c r="P11" s="155">
        <v>73410</v>
      </c>
      <c r="Q11" s="154">
        <v>3.7589999999999999</v>
      </c>
      <c r="R11" s="154">
        <v>10747.066000000001</v>
      </c>
      <c r="S11" s="134"/>
      <c r="T11" s="154">
        <v>29656.333999999999</v>
      </c>
      <c r="U11" s="170">
        <v>0</v>
      </c>
      <c r="V11" s="170">
        <v>0.139470728690404</v>
      </c>
      <c r="W11" s="170">
        <v>4.6254492862606703E-2</v>
      </c>
    </row>
    <row r="12" spans="1:23">
      <c r="A12" s="23" t="s">
        <v>26</v>
      </c>
      <c r="B12" s="23">
        <v>378</v>
      </c>
      <c r="C12" s="23" t="s">
        <v>1367</v>
      </c>
      <c r="D12" s="23" t="s">
        <v>1368</v>
      </c>
      <c r="E12" s="21" t="s">
        <v>273</v>
      </c>
      <c r="F12" s="23" t="s">
        <v>1369</v>
      </c>
      <c r="G12" s="23" t="s">
        <v>1370</v>
      </c>
      <c r="H12" s="21" t="s">
        <v>281</v>
      </c>
      <c r="I12" s="23" t="s">
        <v>947</v>
      </c>
      <c r="J12" s="21" t="s">
        <v>166</v>
      </c>
      <c r="K12" s="21" t="s">
        <v>185</v>
      </c>
      <c r="L12" s="21" t="s">
        <v>304</v>
      </c>
      <c r="M12" s="23" t="s">
        <v>698</v>
      </c>
      <c r="N12" s="23" t="s">
        <v>98</v>
      </c>
      <c r="O12" s="21" t="s">
        <v>1147</v>
      </c>
      <c r="P12" s="155">
        <v>44787</v>
      </c>
      <c r="Q12" s="154">
        <v>3.7589999999999999</v>
      </c>
      <c r="R12" s="154">
        <v>4111</v>
      </c>
      <c r="S12" s="134"/>
      <c r="T12" s="154">
        <v>6921.0469999999996</v>
      </c>
      <c r="U12" s="170">
        <v>5.0000000000000002E-5</v>
      </c>
      <c r="V12" s="170">
        <v>3.25489796990312E-2</v>
      </c>
      <c r="W12" s="170">
        <v>1.0794641738166799E-2</v>
      </c>
    </row>
    <row r="13" spans="1:23">
      <c r="A13" s="23" t="s">
        <v>26</v>
      </c>
      <c r="B13" s="23">
        <v>378</v>
      </c>
      <c r="C13" s="23" t="s">
        <v>1367</v>
      </c>
      <c r="D13" s="23" t="s">
        <v>1368</v>
      </c>
      <c r="E13" s="21" t="s">
        <v>273</v>
      </c>
      <c r="F13" s="23" t="s">
        <v>1371</v>
      </c>
      <c r="G13" s="23" t="s">
        <v>1372</v>
      </c>
      <c r="H13" s="21" t="s">
        <v>281</v>
      </c>
      <c r="I13" s="23" t="s">
        <v>947</v>
      </c>
      <c r="J13" s="21" t="s">
        <v>166</v>
      </c>
      <c r="K13" s="21" t="s">
        <v>185</v>
      </c>
      <c r="L13" s="21" t="s">
        <v>304</v>
      </c>
      <c r="M13" s="23" t="s">
        <v>698</v>
      </c>
      <c r="N13" s="23" t="s">
        <v>98</v>
      </c>
      <c r="O13" s="21" t="s">
        <v>1147</v>
      </c>
      <c r="P13" s="155">
        <v>4470</v>
      </c>
      <c r="Q13" s="154">
        <v>3.7589999999999999</v>
      </c>
      <c r="R13" s="154">
        <v>12187</v>
      </c>
      <c r="S13" s="134"/>
      <c r="T13" s="154">
        <v>2047.749</v>
      </c>
      <c r="U13" s="170">
        <v>3.1999999999999999E-5</v>
      </c>
      <c r="V13" s="170">
        <v>9.6303542798960601E-3</v>
      </c>
      <c r="W13" s="170">
        <v>3.1938397216854401E-3</v>
      </c>
    </row>
    <row r="14" spans="1:23">
      <c r="A14" s="23" t="s">
        <v>26</v>
      </c>
      <c r="B14" s="23">
        <v>378</v>
      </c>
      <c r="C14" s="23" t="s">
        <v>1326</v>
      </c>
      <c r="D14" s="23" t="s">
        <v>1327</v>
      </c>
      <c r="E14" s="21" t="s">
        <v>273</v>
      </c>
      <c r="F14" s="23" t="s">
        <v>1373</v>
      </c>
      <c r="G14" s="23" t="s">
        <v>1374</v>
      </c>
      <c r="H14" s="21" t="s">
        <v>281</v>
      </c>
      <c r="I14" s="23" t="s">
        <v>947</v>
      </c>
      <c r="J14" s="21" t="s">
        <v>166</v>
      </c>
      <c r="K14" s="21" t="s">
        <v>185</v>
      </c>
      <c r="L14" s="21" t="s">
        <v>306</v>
      </c>
      <c r="M14" s="23" t="s">
        <v>698</v>
      </c>
      <c r="N14" s="23" t="s">
        <v>98</v>
      </c>
      <c r="O14" s="21" t="s">
        <v>1147</v>
      </c>
      <c r="P14" s="155">
        <v>17124</v>
      </c>
      <c r="Q14" s="154">
        <v>3.7589999999999999</v>
      </c>
      <c r="R14" s="154">
        <v>47911</v>
      </c>
      <c r="S14" s="156">
        <v>9.7799999999999994</v>
      </c>
      <c r="T14" s="154">
        <v>30876.65</v>
      </c>
      <c r="U14" s="170">
        <v>3.0000000000000001E-5</v>
      </c>
      <c r="V14" s="170">
        <v>0.14520975045635401</v>
      </c>
      <c r="W14" s="170">
        <v>4.8157799339915701E-2</v>
      </c>
    </row>
    <row r="15" spans="1:23">
      <c r="A15" s="23" t="s">
        <v>26</v>
      </c>
      <c r="B15" s="23">
        <v>378</v>
      </c>
      <c r="C15" s="23" t="s">
        <v>1326</v>
      </c>
      <c r="D15" s="23" t="s">
        <v>1327</v>
      </c>
      <c r="E15" s="21" t="s">
        <v>273</v>
      </c>
      <c r="F15" s="23" t="s">
        <v>1375</v>
      </c>
      <c r="G15" s="23" t="s">
        <v>1376</v>
      </c>
      <c r="H15" s="21" t="s">
        <v>281</v>
      </c>
      <c r="I15" s="23" t="s">
        <v>947</v>
      </c>
      <c r="J15" s="21" t="s">
        <v>166</v>
      </c>
      <c r="K15" s="21" t="s">
        <v>185</v>
      </c>
      <c r="L15" s="21" t="s">
        <v>304</v>
      </c>
      <c r="M15" s="23" t="s">
        <v>698</v>
      </c>
      <c r="N15" s="23" t="s">
        <v>98</v>
      </c>
      <c r="O15" s="21" t="s">
        <v>1147</v>
      </c>
      <c r="P15" s="155">
        <v>27460</v>
      </c>
      <c r="Q15" s="154">
        <v>3.7589999999999999</v>
      </c>
      <c r="R15" s="154">
        <v>4541</v>
      </c>
      <c r="S15" s="134"/>
      <c r="T15" s="154">
        <v>4687.317</v>
      </c>
      <c r="U15" s="170">
        <v>1.017E-2</v>
      </c>
      <c r="V15" s="170">
        <v>2.2043977786068598E-2</v>
      </c>
      <c r="W15" s="170">
        <v>7.3107312390440302E-3</v>
      </c>
    </row>
    <row r="16" spans="1:23">
      <c r="A16" s="23" t="s">
        <v>26</v>
      </c>
      <c r="B16" s="23">
        <v>378</v>
      </c>
      <c r="C16" s="23" t="s">
        <v>1377</v>
      </c>
      <c r="D16" s="23" t="s">
        <v>1378</v>
      </c>
      <c r="E16" s="21" t="s">
        <v>273</v>
      </c>
      <c r="F16" s="23" t="s">
        <v>1379</v>
      </c>
      <c r="G16" s="23" t="s">
        <v>1380</v>
      </c>
      <c r="H16" s="21" t="s">
        <v>281</v>
      </c>
      <c r="I16" s="23" t="s">
        <v>947</v>
      </c>
      <c r="J16" s="21" t="s">
        <v>166</v>
      </c>
      <c r="K16" s="21" t="s">
        <v>185</v>
      </c>
      <c r="L16" s="21" t="s">
        <v>328</v>
      </c>
      <c r="M16" s="23" t="s">
        <v>698</v>
      </c>
      <c r="N16" s="23" t="s">
        <v>98</v>
      </c>
      <c r="O16" s="21" t="s">
        <v>1149</v>
      </c>
      <c r="P16" s="155">
        <v>17113</v>
      </c>
      <c r="Q16" s="154">
        <v>4.0199999999999996</v>
      </c>
      <c r="R16" s="154">
        <v>12108</v>
      </c>
      <c r="S16" s="134"/>
      <c r="T16" s="154">
        <v>8330.0229999999992</v>
      </c>
      <c r="U16" s="170">
        <v>2.5539999999999998E-3</v>
      </c>
      <c r="V16" s="170">
        <v>3.9175254459058798E-2</v>
      </c>
      <c r="W16" s="170">
        <v>1.2992199472834601E-2</v>
      </c>
    </row>
    <row r="17" spans="1:23">
      <c r="A17" s="23" t="s">
        <v>26</v>
      </c>
      <c r="B17" s="23">
        <v>378</v>
      </c>
      <c r="C17" s="23" t="s">
        <v>1381</v>
      </c>
      <c r="D17" s="23" t="s">
        <v>1382</v>
      </c>
      <c r="E17" s="21" t="s">
        <v>273</v>
      </c>
      <c r="F17" s="23" t="s">
        <v>1383</v>
      </c>
      <c r="G17" s="23" t="s">
        <v>1384</v>
      </c>
      <c r="H17" s="21" t="s">
        <v>281</v>
      </c>
      <c r="I17" s="23" t="s">
        <v>949</v>
      </c>
      <c r="J17" s="21" t="s">
        <v>166</v>
      </c>
      <c r="K17" s="21" t="s">
        <v>257</v>
      </c>
      <c r="L17" s="21" t="s">
        <v>340</v>
      </c>
      <c r="M17" s="23" t="s">
        <v>695</v>
      </c>
      <c r="N17" s="23" t="s">
        <v>98</v>
      </c>
      <c r="O17" s="21" t="s">
        <v>1147</v>
      </c>
      <c r="P17" s="155">
        <v>243974</v>
      </c>
      <c r="Q17" s="154">
        <v>3.7589999999999999</v>
      </c>
      <c r="R17" s="154">
        <v>573.4</v>
      </c>
      <c r="S17" s="134"/>
      <c r="T17" s="154">
        <v>5258.6409999999996</v>
      </c>
      <c r="U17" s="170">
        <v>7.2000000000000005E-4</v>
      </c>
      <c r="V17" s="170">
        <v>2.4730856934779701E-2</v>
      </c>
      <c r="W17" s="170">
        <v>8.2018159388495392E-3</v>
      </c>
    </row>
    <row r="18" spans="1:23">
      <c r="A18" s="23" t="s">
        <v>26</v>
      </c>
      <c r="B18" s="23">
        <v>378</v>
      </c>
      <c r="C18" s="23" t="s">
        <v>1381</v>
      </c>
      <c r="D18" s="23" t="s">
        <v>1382</v>
      </c>
      <c r="E18" s="21" t="s">
        <v>273</v>
      </c>
      <c r="F18" s="23" t="s">
        <v>1385</v>
      </c>
      <c r="G18" s="23" t="s">
        <v>1386</v>
      </c>
      <c r="H18" s="21" t="s">
        <v>281</v>
      </c>
      <c r="I18" s="23" t="s">
        <v>949</v>
      </c>
      <c r="J18" s="21" t="s">
        <v>166</v>
      </c>
      <c r="K18" s="21" t="s">
        <v>185</v>
      </c>
      <c r="L18" s="21" t="s">
        <v>340</v>
      </c>
      <c r="M18" s="23" t="s">
        <v>695</v>
      </c>
      <c r="N18" s="23" t="s">
        <v>98</v>
      </c>
      <c r="O18" s="21" t="s">
        <v>1147</v>
      </c>
      <c r="P18" s="155">
        <v>209187</v>
      </c>
      <c r="Q18" s="154">
        <v>3.7589999999999999</v>
      </c>
      <c r="R18" s="154">
        <v>576.5</v>
      </c>
      <c r="S18" s="134"/>
      <c r="T18" s="154">
        <v>4533.2150000000001</v>
      </c>
      <c r="U18" s="170">
        <v>0</v>
      </c>
      <c r="V18" s="170">
        <v>2.13192505310437E-2</v>
      </c>
      <c r="W18" s="170">
        <v>7.0703805076780197E-3</v>
      </c>
    </row>
    <row r="19" spans="1:23">
      <c r="A19" s="23" t="s">
        <v>26</v>
      </c>
      <c r="B19" s="23">
        <v>378</v>
      </c>
      <c r="C19" s="23" t="s">
        <v>1381</v>
      </c>
      <c r="D19" s="23" t="s">
        <v>1382</v>
      </c>
      <c r="E19" s="21" t="s">
        <v>273</v>
      </c>
      <c r="F19" s="23" t="s">
        <v>1387</v>
      </c>
      <c r="G19" s="23" t="s">
        <v>1388</v>
      </c>
      <c r="H19" s="21" t="s">
        <v>281</v>
      </c>
      <c r="I19" s="23" t="s">
        <v>947</v>
      </c>
      <c r="J19" s="21" t="s">
        <v>166</v>
      </c>
      <c r="K19" s="21" t="s">
        <v>206</v>
      </c>
      <c r="L19" s="21" t="s">
        <v>274</v>
      </c>
      <c r="M19" s="23" t="s">
        <v>698</v>
      </c>
      <c r="N19" s="23" t="s">
        <v>98</v>
      </c>
      <c r="O19" s="21" t="s">
        <v>1149</v>
      </c>
      <c r="P19" s="155">
        <v>3380</v>
      </c>
      <c r="Q19" s="154">
        <v>4.0199999999999996</v>
      </c>
      <c r="R19" s="154">
        <v>9219</v>
      </c>
      <c r="S19" s="134"/>
      <c r="T19" s="154">
        <v>1252.703</v>
      </c>
      <c r="U19" s="170">
        <v>4.84E-4</v>
      </c>
      <c r="V19" s="170">
        <v>5.8913358123769202E-3</v>
      </c>
      <c r="W19" s="170">
        <v>1.95382036677891E-3</v>
      </c>
    </row>
    <row r="20" spans="1:23">
      <c r="A20" s="2" t="s">
        <v>26</v>
      </c>
      <c r="B20" s="2">
        <v>378</v>
      </c>
      <c r="C20" s="2" t="s">
        <v>1381</v>
      </c>
      <c r="D20" s="2" t="s">
        <v>1382</v>
      </c>
      <c r="E20" s="21" t="s">
        <v>273</v>
      </c>
      <c r="F20" s="2" t="s">
        <v>1389</v>
      </c>
      <c r="G20" s="2" t="s">
        <v>1390</v>
      </c>
      <c r="H20" s="21" t="s">
        <v>281</v>
      </c>
      <c r="I20" s="23" t="s">
        <v>947</v>
      </c>
      <c r="J20" s="21" t="s">
        <v>166</v>
      </c>
      <c r="K20" s="21" t="s">
        <v>229</v>
      </c>
      <c r="L20" s="21" t="s">
        <v>304</v>
      </c>
      <c r="M20" s="23" t="s">
        <v>698</v>
      </c>
      <c r="N20" s="23" t="s">
        <v>98</v>
      </c>
      <c r="O20" s="2" t="s">
        <v>1147</v>
      </c>
      <c r="P20" s="155">
        <v>7435</v>
      </c>
      <c r="Q20" s="152">
        <v>3.7589999999999999</v>
      </c>
      <c r="R20" s="152">
        <v>2599</v>
      </c>
      <c r="T20" s="152">
        <v>726.37300000000005</v>
      </c>
      <c r="U20" s="165">
        <v>4.3000000000000002E-5</v>
      </c>
      <c r="V20" s="165">
        <v>3.4160575788775502E-3</v>
      </c>
      <c r="W20" s="165">
        <v>1.1329116323123901E-3</v>
      </c>
    </row>
    <row r="21" spans="1:23">
      <c r="A21" s="2" t="s">
        <v>26</v>
      </c>
      <c r="B21" s="2">
        <v>378</v>
      </c>
      <c r="C21" s="2" t="s">
        <v>1381</v>
      </c>
      <c r="D21" s="2" t="s">
        <v>1382</v>
      </c>
      <c r="E21" s="4" t="s">
        <v>273</v>
      </c>
      <c r="F21" s="2" t="s">
        <v>1391</v>
      </c>
      <c r="G21" s="2" t="s">
        <v>1392</v>
      </c>
      <c r="H21" s="4" t="s">
        <v>281</v>
      </c>
      <c r="I21" s="2" t="s">
        <v>947</v>
      </c>
      <c r="J21" s="2" t="s">
        <v>166</v>
      </c>
      <c r="K21" s="2" t="s">
        <v>1364</v>
      </c>
      <c r="L21" s="4" t="s">
        <v>304</v>
      </c>
      <c r="M21" s="2" t="s">
        <v>698</v>
      </c>
      <c r="N21" s="2" t="s">
        <v>98</v>
      </c>
      <c r="O21" s="2" t="s">
        <v>1147</v>
      </c>
      <c r="P21" s="153">
        <v>5446</v>
      </c>
      <c r="Q21" s="152">
        <v>3.7589999999999999</v>
      </c>
      <c r="R21" s="152">
        <v>4259</v>
      </c>
      <c r="T21" s="152">
        <v>871.88199999999995</v>
      </c>
      <c r="U21" s="165">
        <v>7.9999999999999996E-6</v>
      </c>
      <c r="V21" s="165">
        <v>4.1003715069181804E-3</v>
      </c>
      <c r="W21" s="165">
        <v>1.35985956610143E-3</v>
      </c>
    </row>
    <row r="22" spans="1:23">
      <c r="A22" s="2" t="s">
        <v>26</v>
      </c>
      <c r="B22" s="2">
        <v>378</v>
      </c>
      <c r="C22" s="2" t="s">
        <v>1381</v>
      </c>
      <c r="D22" s="2" t="s">
        <v>1382</v>
      </c>
      <c r="E22" s="4" t="s">
        <v>273</v>
      </c>
      <c r="F22" s="2" t="s">
        <v>1393</v>
      </c>
      <c r="G22" s="2" t="s">
        <v>1394</v>
      </c>
      <c r="H22" s="2" t="s">
        <v>281</v>
      </c>
      <c r="I22" s="2" t="s">
        <v>947</v>
      </c>
      <c r="J22" s="2" t="s">
        <v>166</v>
      </c>
      <c r="K22" s="2" t="s">
        <v>205</v>
      </c>
      <c r="L22" s="4" t="s">
        <v>304</v>
      </c>
      <c r="M22" s="2" t="s">
        <v>698</v>
      </c>
      <c r="N22" s="2" t="s">
        <v>98</v>
      </c>
      <c r="O22" s="2" t="s">
        <v>1147</v>
      </c>
      <c r="P22" s="153">
        <v>11480</v>
      </c>
      <c r="Q22" s="152">
        <v>3.7589999999999999</v>
      </c>
      <c r="R22" s="152">
        <v>5578</v>
      </c>
      <c r="T22" s="152">
        <v>2407.0920000000001</v>
      </c>
      <c r="U22" s="165">
        <v>1.22E-4</v>
      </c>
      <c r="V22" s="165">
        <v>1.1320310208222901E-2</v>
      </c>
      <c r="W22" s="165">
        <v>3.75430179970634E-3</v>
      </c>
    </row>
    <row r="23" spans="1:23">
      <c r="A23" s="2" t="s">
        <v>26</v>
      </c>
      <c r="B23" s="2">
        <v>378</v>
      </c>
      <c r="C23" s="2" t="s">
        <v>1381</v>
      </c>
      <c r="D23" s="2" t="s">
        <v>1382</v>
      </c>
      <c r="E23" s="4" t="s">
        <v>273</v>
      </c>
      <c r="F23" s="2" t="s">
        <v>1395</v>
      </c>
      <c r="G23" s="2" t="s">
        <v>1396</v>
      </c>
      <c r="H23" s="2" t="s">
        <v>281</v>
      </c>
      <c r="I23" s="2" t="s">
        <v>947</v>
      </c>
      <c r="J23" s="2" t="s">
        <v>166</v>
      </c>
      <c r="K23" s="2" t="s">
        <v>254</v>
      </c>
      <c r="L23" s="2" t="s">
        <v>328</v>
      </c>
      <c r="M23" s="2" t="s">
        <v>698</v>
      </c>
      <c r="N23" s="2" t="s">
        <v>98</v>
      </c>
      <c r="O23" s="2" t="s">
        <v>1149</v>
      </c>
      <c r="P23" s="153">
        <v>23400</v>
      </c>
      <c r="Q23" s="152">
        <v>4.0199999999999996</v>
      </c>
      <c r="R23" s="152">
        <v>5084</v>
      </c>
      <c r="T23" s="152">
        <v>4782.6549999999997</v>
      </c>
      <c r="U23" s="165">
        <v>3.8999999999999999E-4</v>
      </c>
      <c r="V23" s="165">
        <v>2.2492341187607401E-2</v>
      </c>
      <c r="W23" s="165">
        <v>7.4594278290099599E-3</v>
      </c>
    </row>
    <row r="24" spans="1:23">
      <c r="A24" s="2" t="s">
        <v>26</v>
      </c>
      <c r="B24" s="2">
        <v>378</v>
      </c>
      <c r="C24" s="2" t="s">
        <v>1381</v>
      </c>
      <c r="D24" s="2" t="s">
        <v>1382</v>
      </c>
      <c r="E24" s="4" t="s">
        <v>273</v>
      </c>
      <c r="F24" s="2" t="s">
        <v>1397</v>
      </c>
      <c r="G24" s="2" t="s">
        <v>1398</v>
      </c>
      <c r="H24" s="2" t="s">
        <v>281</v>
      </c>
      <c r="I24" s="2" t="s">
        <v>947</v>
      </c>
      <c r="J24" s="2" t="s">
        <v>166</v>
      </c>
      <c r="K24" s="2" t="s">
        <v>185</v>
      </c>
      <c r="L24" s="2" t="s">
        <v>304</v>
      </c>
      <c r="M24" s="2" t="s">
        <v>698</v>
      </c>
      <c r="N24" s="2" t="s">
        <v>98</v>
      </c>
      <c r="O24" s="2" t="s">
        <v>1147</v>
      </c>
      <c r="P24" s="153">
        <v>11343</v>
      </c>
      <c r="Q24" s="152">
        <v>3.7589999999999999</v>
      </c>
      <c r="R24" s="152">
        <v>5604</v>
      </c>
      <c r="T24" s="152">
        <v>2389.4520000000002</v>
      </c>
      <c r="U24" s="165">
        <v>8.8999999999999995E-5</v>
      </c>
      <c r="V24" s="165">
        <v>1.12373520942349E-2</v>
      </c>
      <c r="W24" s="165">
        <v>3.72678932072681E-3</v>
      </c>
    </row>
    <row r="25" spans="1:23">
      <c r="A25" s="2" t="s">
        <v>26</v>
      </c>
      <c r="B25" s="2">
        <v>378</v>
      </c>
      <c r="C25" s="2" t="s">
        <v>1381</v>
      </c>
      <c r="D25" s="2" t="s">
        <v>1382</v>
      </c>
      <c r="E25" s="4" t="s">
        <v>273</v>
      </c>
      <c r="F25" s="2" t="s">
        <v>1399</v>
      </c>
      <c r="G25" s="2" t="s">
        <v>1400</v>
      </c>
      <c r="H25" s="2" t="s">
        <v>281</v>
      </c>
      <c r="I25" s="2" t="s">
        <v>947</v>
      </c>
      <c r="J25" s="2" t="s">
        <v>166</v>
      </c>
      <c r="K25" s="2" t="s">
        <v>185</v>
      </c>
      <c r="L25" s="2" t="s">
        <v>304</v>
      </c>
      <c r="M25" s="2" t="s">
        <v>698</v>
      </c>
      <c r="N25" s="2" t="s">
        <v>98</v>
      </c>
      <c r="O25" s="2" t="s">
        <v>1147</v>
      </c>
      <c r="P25" s="153">
        <v>11330</v>
      </c>
      <c r="Q25" s="152">
        <v>3.7589999999999999</v>
      </c>
      <c r="R25" s="152">
        <v>11693</v>
      </c>
      <c r="T25" s="152">
        <v>4979.9870000000001</v>
      </c>
      <c r="U25" s="165">
        <v>2.4629999999999999E-3</v>
      </c>
      <c r="V25" s="165">
        <v>2.34203720269529E-2</v>
      </c>
      <c r="W25" s="165">
        <v>7.7672027738879797E-3</v>
      </c>
    </row>
    <row r="26" spans="1:23">
      <c r="A26" s="2" t="s">
        <v>26</v>
      </c>
      <c r="B26" s="2">
        <v>378</v>
      </c>
      <c r="C26" s="2" t="s">
        <v>1381</v>
      </c>
      <c r="D26" s="2" t="s">
        <v>1382</v>
      </c>
      <c r="E26" s="4" t="s">
        <v>273</v>
      </c>
      <c r="F26" s="2" t="s">
        <v>1401</v>
      </c>
      <c r="G26" s="11" t="s">
        <v>1402</v>
      </c>
      <c r="H26" s="2" t="s">
        <v>281</v>
      </c>
      <c r="I26" s="2" t="s">
        <v>949</v>
      </c>
      <c r="J26" s="2" t="s">
        <v>166</v>
      </c>
      <c r="K26" s="2" t="s">
        <v>257</v>
      </c>
      <c r="L26" s="2" t="s">
        <v>340</v>
      </c>
      <c r="M26" s="2" t="s">
        <v>695</v>
      </c>
      <c r="N26" s="2" t="s">
        <v>98</v>
      </c>
      <c r="O26" s="2" t="s">
        <v>1147</v>
      </c>
      <c r="P26" s="153">
        <v>207500</v>
      </c>
      <c r="Q26" s="152">
        <v>3.7589999999999999</v>
      </c>
      <c r="R26" s="152">
        <v>641.85</v>
      </c>
      <c r="T26" s="152">
        <v>5006.3819999999996</v>
      </c>
      <c r="U26" s="165">
        <v>2.0900000000000001E-4</v>
      </c>
      <c r="V26" s="165">
        <v>2.3544505663319899E-2</v>
      </c>
      <c r="W26" s="165">
        <v>7.8083708272226101E-3</v>
      </c>
    </row>
    <row r="27" spans="1:23">
      <c r="A27" s="2" t="s">
        <v>26</v>
      </c>
      <c r="B27" s="2">
        <v>378</v>
      </c>
      <c r="C27" s="2" t="s">
        <v>1381</v>
      </c>
      <c r="D27" s="2" t="s">
        <v>1382</v>
      </c>
      <c r="E27" s="4" t="s">
        <v>273</v>
      </c>
      <c r="F27" s="2" t="s">
        <v>1403</v>
      </c>
      <c r="G27" s="2" t="s">
        <v>1404</v>
      </c>
      <c r="H27" s="2" t="s">
        <v>281</v>
      </c>
      <c r="I27" s="2" t="s">
        <v>947</v>
      </c>
      <c r="J27" s="2" t="s">
        <v>166</v>
      </c>
      <c r="K27" s="2" t="s">
        <v>254</v>
      </c>
      <c r="L27" s="2" t="s">
        <v>328</v>
      </c>
      <c r="M27" s="2" t="s">
        <v>698</v>
      </c>
      <c r="N27" s="2" t="s">
        <v>98</v>
      </c>
      <c r="O27" s="2" t="s">
        <v>1149</v>
      </c>
      <c r="P27" s="153">
        <v>8271</v>
      </c>
      <c r="Q27" s="152">
        <v>4.0199999999999996</v>
      </c>
      <c r="R27" s="152">
        <v>8502</v>
      </c>
      <c r="T27" s="152">
        <v>2827.0059999999999</v>
      </c>
      <c r="U27" s="165">
        <v>3.3080000000000002E-3</v>
      </c>
      <c r="V27" s="165">
        <v>1.32951237751996E-2</v>
      </c>
      <c r="W27" s="165">
        <v>4.4092349236413697E-3</v>
      </c>
    </row>
    <row r="28" spans="1:23">
      <c r="A28" s="2" t="s">
        <v>26</v>
      </c>
      <c r="B28" s="2">
        <v>378</v>
      </c>
      <c r="C28" s="2" t="s">
        <v>1326</v>
      </c>
      <c r="D28" s="2" t="s">
        <v>1327</v>
      </c>
      <c r="E28" s="4" t="s">
        <v>273</v>
      </c>
      <c r="F28" s="2" t="s">
        <v>1405</v>
      </c>
      <c r="G28" s="2" t="s">
        <v>1406</v>
      </c>
      <c r="H28" s="2" t="s">
        <v>281</v>
      </c>
      <c r="I28" s="2" t="s">
        <v>949</v>
      </c>
      <c r="J28" s="2" t="s">
        <v>166</v>
      </c>
      <c r="K28" s="2" t="s">
        <v>185</v>
      </c>
      <c r="L28" s="2" t="s">
        <v>340</v>
      </c>
      <c r="M28" s="2" t="s">
        <v>695</v>
      </c>
      <c r="N28" s="2" t="s">
        <v>98</v>
      </c>
      <c r="O28" s="2" t="s">
        <v>1147</v>
      </c>
      <c r="P28" s="153">
        <v>31863</v>
      </c>
      <c r="Q28" s="152">
        <v>3.7589999999999999</v>
      </c>
      <c r="R28" s="152">
        <v>2742.25</v>
      </c>
      <c r="T28" s="152">
        <v>3284.4760000000001</v>
      </c>
      <c r="U28" s="165">
        <v>2.1242E-2</v>
      </c>
      <c r="V28" s="165">
        <v>1.54465551241686E-2</v>
      </c>
      <c r="W28" s="165">
        <v>5.1227421011665903E-3</v>
      </c>
    </row>
    <row r="29" spans="1:23">
      <c r="A29" s="2" t="s">
        <v>26</v>
      </c>
      <c r="B29" s="2">
        <v>378</v>
      </c>
      <c r="C29" s="2" t="s">
        <v>1407</v>
      </c>
      <c r="D29" s="2" t="s">
        <v>1408</v>
      </c>
      <c r="E29" s="4" t="s">
        <v>273</v>
      </c>
      <c r="F29" s="2" t="s">
        <v>1409</v>
      </c>
      <c r="G29" s="2" t="s">
        <v>1410</v>
      </c>
      <c r="H29" s="2" t="s">
        <v>281</v>
      </c>
      <c r="I29" s="2" t="s">
        <v>947</v>
      </c>
      <c r="J29" s="2" t="s">
        <v>166</v>
      </c>
      <c r="K29" s="2" t="s">
        <v>229</v>
      </c>
      <c r="L29" s="2" t="s">
        <v>304</v>
      </c>
      <c r="M29" s="2" t="s">
        <v>698</v>
      </c>
      <c r="N29" s="2" t="s">
        <v>98</v>
      </c>
      <c r="O29" s="2" t="s">
        <v>1147</v>
      </c>
      <c r="P29" s="153">
        <v>7109</v>
      </c>
      <c r="Q29" s="152">
        <v>3.7589999999999999</v>
      </c>
      <c r="R29" s="152">
        <v>2702</v>
      </c>
      <c r="T29" s="152">
        <v>722.048</v>
      </c>
      <c r="U29" s="165">
        <v>2.9E-5</v>
      </c>
      <c r="V29" s="165">
        <v>3.3957193454161199E-3</v>
      </c>
      <c r="W29" s="165">
        <v>1.12616659926271E-3</v>
      </c>
    </row>
    <row r="30" spans="1:23">
      <c r="A30" s="2" t="s">
        <v>26</v>
      </c>
      <c r="B30" s="2">
        <v>378</v>
      </c>
      <c r="C30" s="2" t="s">
        <v>1411</v>
      </c>
      <c r="D30" s="2" t="s">
        <v>1361</v>
      </c>
      <c r="E30" s="4" t="s">
        <v>273</v>
      </c>
      <c r="F30" s="2" t="s">
        <v>1412</v>
      </c>
      <c r="G30" s="2" t="s">
        <v>1413</v>
      </c>
      <c r="H30" s="2" t="s">
        <v>281</v>
      </c>
      <c r="I30" s="2" t="s">
        <v>947</v>
      </c>
      <c r="J30" s="2" t="s">
        <v>166</v>
      </c>
      <c r="K30" s="2" t="s">
        <v>242</v>
      </c>
      <c r="L30" s="2" t="s">
        <v>324</v>
      </c>
      <c r="M30" s="2" t="s">
        <v>698</v>
      </c>
      <c r="N30" s="2" t="s">
        <v>98</v>
      </c>
      <c r="O30" s="2" t="s">
        <v>1149</v>
      </c>
      <c r="P30" s="153">
        <v>24028</v>
      </c>
      <c r="Q30" s="152">
        <v>4.0199999999999996</v>
      </c>
      <c r="R30" s="152">
        <v>7566</v>
      </c>
      <c r="T30" s="152">
        <v>7308.5569999999998</v>
      </c>
      <c r="U30" s="165">
        <v>5.6999999999999998E-4</v>
      </c>
      <c r="V30" s="165">
        <v>3.4371400133369701E-2</v>
      </c>
      <c r="W30" s="165">
        <v>1.13990347442426E-2</v>
      </c>
    </row>
    <row r="31" spans="1:23">
      <c r="A31" s="2" t="s">
        <v>26</v>
      </c>
      <c r="B31" s="2">
        <v>378</v>
      </c>
      <c r="C31" s="2" t="s">
        <v>1367</v>
      </c>
      <c r="D31" s="2" t="s">
        <v>1368</v>
      </c>
      <c r="E31" s="4" t="s">
        <v>273</v>
      </c>
      <c r="F31" s="2" t="s">
        <v>1414</v>
      </c>
      <c r="G31" s="2" t="s">
        <v>1415</v>
      </c>
      <c r="H31" s="2" t="s">
        <v>281</v>
      </c>
      <c r="I31" s="2" t="s">
        <v>947</v>
      </c>
      <c r="J31" s="2" t="s">
        <v>166</v>
      </c>
      <c r="K31" s="2" t="s">
        <v>185</v>
      </c>
      <c r="L31" s="2" t="s">
        <v>304</v>
      </c>
      <c r="M31" s="2" t="s">
        <v>698</v>
      </c>
      <c r="N31" s="2" t="s">
        <v>98</v>
      </c>
      <c r="O31" s="2" t="s">
        <v>1147</v>
      </c>
      <c r="P31" s="153">
        <v>6267</v>
      </c>
      <c r="Q31" s="152">
        <v>3.7589999999999999</v>
      </c>
      <c r="R31" s="152">
        <v>8566</v>
      </c>
      <c r="T31" s="152">
        <v>2017.9490000000001</v>
      </c>
      <c r="U31" s="165">
        <v>3.6000000000000001E-5</v>
      </c>
      <c r="V31" s="165">
        <v>9.4902072037901901E-3</v>
      </c>
      <c r="W31" s="165">
        <v>3.1473609229272898E-3</v>
      </c>
    </row>
    <row r="32" spans="1:23">
      <c r="A32" s="2" t="s">
        <v>26</v>
      </c>
      <c r="B32" s="2">
        <v>378</v>
      </c>
      <c r="C32" s="2" t="s">
        <v>1367</v>
      </c>
      <c r="D32" s="2" t="s">
        <v>1368</v>
      </c>
      <c r="E32" s="4" t="s">
        <v>273</v>
      </c>
      <c r="F32" s="2" t="s">
        <v>1416</v>
      </c>
      <c r="G32" s="2" t="s">
        <v>1417</v>
      </c>
      <c r="H32" s="2" t="s">
        <v>281</v>
      </c>
      <c r="I32" s="2" t="s">
        <v>947</v>
      </c>
      <c r="J32" s="2" t="s">
        <v>166</v>
      </c>
      <c r="K32" s="2" t="s">
        <v>185</v>
      </c>
      <c r="L32" s="2" t="s">
        <v>304</v>
      </c>
      <c r="M32" s="2" t="s">
        <v>698</v>
      </c>
      <c r="N32" s="2" t="s">
        <v>98</v>
      </c>
      <c r="O32" s="2" t="s">
        <v>1147</v>
      </c>
      <c r="P32" s="153">
        <v>7025</v>
      </c>
      <c r="Q32" s="152">
        <v>3.7589999999999999</v>
      </c>
      <c r="R32" s="152">
        <v>54422</v>
      </c>
      <c r="S32" s="157">
        <v>9.2680000000000007</v>
      </c>
      <c r="T32" s="152">
        <v>14406.041999999999</v>
      </c>
      <c r="U32" s="165">
        <v>6.9999999999999999E-6</v>
      </c>
      <c r="V32" s="165">
        <v>6.7750151876728795E-2</v>
      </c>
      <c r="W32" s="165">
        <v>2.2468864584331099E-2</v>
      </c>
    </row>
    <row r="33" spans="1:23">
      <c r="A33" s="2" t="s">
        <v>26</v>
      </c>
      <c r="B33" s="2">
        <v>378</v>
      </c>
      <c r="C33" s="2" t="s">
        <v>1367</v>
      </c>
      <c r="D33" s="2" t="s">
        <v>1368</v>
      </c>
      <c r="E33" s="4" t="s">
        <v>273</v>
      </c>
      <c r="F33" s="2" t="s">
        <v>1418</v>
      </c>
      <c r="G33" s="2" t="s">
        <v>1419</v>
      </c>
      <c r="H33" s="2" t="s">
        <v>281</v>
      </c>
      <c r="I33" s="2" t="s">
        <v>947</v>
      </c>
      <c r="J33" s="2" t="s">
        <v>166</v>
      </c>
      <c r="K33" s="2" t="s">
        <v>185</v>
      </c>
      <c r="L33" s="2" t="s">
        <v>304</v>
      </c>
      <c r="M33" s="2" t="s">
        <v>698</v>
      </c>
      <c r="N33" s="2" t="s">
        <v>98</v>
      </c>
      <c r="O33" s="2" t="s">
        <v>1147</v>
      </c>
      <c r="P33" s="153">
        <v>4695</v>
      </c>
      <c r="Q33" s="152">
        <v>3.7589999999999999</v>
      </c>
      <c r="R33" s="152">
        <v>6814</v>
      </c>
      <c r="T33" s="152">
        <v>1202.569</v>
      </c>
      <c r="U33" s="165">
        <v>2.0999999999999999E-5</v>
      </c>
      <c r="V33" s="165">
        <v>5.6555605411270802E-3</v>
      </c>
      <c r="W33" s="165">
        <v>1.8756271451358701E-3</v>
      </c>
    </row>
    <row r="34" spans="1:23">
      <c r="A34" s="2" t="s">
        <v>26</v>
      </c>
      <c r="B34" s="2">
        <v>378</v>
      </c>
      <c r="C34" s="2" t="s">
        <v>1420</v>
      </c>
      <c r="D34" s="2" t="s">
        <v>1421</v>
      </c>
      <c r="E34" s="4" t="s">
        <v>273</v>
      </c>
      <c r="F34" s="2" t="s">
        <v>1422</v>
      </c>
      <c r="G34" s="2" t="s">
        <v>1423</v>
      </c>
      <c r="H34" s="2" t="s">
        <v>281</v>
      </c>
      <c r="I34" s="2" t="s">
        <v>947</v>
      </c>
      <c r="J34" s="2" t="s">
        <v>166</v>
      </c>
      <c r="K34" s="2" t="s">
        <v>185</v>
      </c>
      <c r="L34" s="2" t="s">
        <v>306</v>
      </c>
      <c r="M34" s="2" t="s">
        <v>698</v>
      </c>
      <c r="N34" s="2" t="s">
        <v>98</v>
      </c>
      <c r="O34" s="2" t="s">
        <v>1147</v>
      </c>
      <c r="P34" s="153">
        <v>6828</v>
      </c>
      <c r="Q34" s="152">
        <v>3.7589999999999999</v>
      </c>
      <c r="R34" s="152">
        <v>26070</v>
      </c>
      <c r="T34" s="152">
        <v>6691.2439999999997</v>
      </c>
      <c r="U34" s="165">
        <v>1.02E-4</v>
      </c>
      <c r="V34" s="165">
        <v>3.1468241431815203E-2</v>
      </c>
      <c r="W34" s="165">
        <v>1.04362224416113E-2</v>
      </c>
    </row>
    <row r="35" spans="1:23">
      <c r="A35" s="2" t="s">
        <v>26</v>
      </c>
      <c r="B35" s="2">
        <v>378</v>
      </c>
      <c r="C35" s="2" t="s">
        <v>1424</v>
      </c>
      <c r="D35" s="2" t="s">
        <v>1425</v>
      </c>
      <c r="E35" s="4" t="s">
        <v>273</v>
      </c>
      <c r="F35" s="2" t="s">
        <v>1426</v>
      </c>
      <c r="G35" s="2" t="s">
        <v>1427</v>
      </c>
      <c r="H35" s="2" t="s">
        <v>281</v>
      </c>
      <c r="I35" s="2" t="s">
        <v>947</v>
      </c>
      <c r="J35" s="2" t="s">
        <v>166</v>
      </c>
      <c r="K35" s="2" t="s">
        <v>185</v>
      </c>
      <c r="L35" s="2" t="s">
        <v>304</v>
      </c>
      <c r="M35" s="2" t="s">
        <v>698</v>
      </c>
      <c r="N35" s="2" t="s">
        <v>98</v>
      </c>
      <c r="O35" s="2" t="s">
        <v>1147</v>
      </c>
      <c r="P35" s="153">
        <v>18312</v>
      </c>
      <c r="Q35" s="152">
        <v>3.7589999999999999</v>
      </c>
      <c r="R35" s="152">
        <v>50013</v>
      </c>
      <c r="S35" s="157">
        <v>24.495000000000001</v>
      </c>
      <c r="T35" s="152">
        <v>34518.428</v>
      </c>
      <c r="U35" s="165">
        <v>2.0999999999999999E-5</v>
      </c>
      <c r="V35" s="165">
        <v>0.16233666123225099</v>
      </c>
      <c r="W35" s="165">
        <v>5.3837819654434502E-2</v>
      </c>
    </row>
    <row r="36" spans="1:23">
      <c r="A36" s="2" t="s">
        <v>26</v>
      </c>
      <c r="B36" s="2">
        <v>378</v>
      </c>
      <c r="C36" s="2" t="s">
        <v>1428</v>
      </c>
      <c r="D36" s="2" t="s">
        <v>1429</v>
      </c>
      <c r="E36" s="4" t="s">
        <v>273</v>
      </c>
      <c r="F36" s="2" t="s">
        <v>1430</v>
      </c>
      <c r="G36" s="2" t="s">
        <v>1431</v>
      </c>
      <c r="H36" s="2" t="s">
        <v>281</v>
      </c>
      <c r="I36" s="2" t="s">
        <v>947</v>
      </c>
      <c r="J36" s="2" t="s">
        <v>166</v>
      </c>
      <c r="K36" s="2" t="s">
        <v>205</v>
      </c>
      <c r="L36" s="2" t="s">
        <v>304</v>
      </c>
      <c r="M36" s="2" t="s">
        <v>698</v>
      </c>
      <c r="N36" s="2" t="s">
        <v>98</v>
      </c>
      <c r="O36" s="2" t="s">
        <v>1147</v>
      </c>
      <c r="P36" s="153">
        <v>13375</v>
      </c>
      <c r="Q36" s="152">
        <v>3.7589999999999999</v>
      </c>
      <c r="R36" s="152">
        <v>4828</v>
      </c>
      <c r="T36" s="152">
        <v>2427.355</v>
      </c>
      <c r="U36" s="165">
        <v>6.0800000000000003E-4</v>
      </c>
      <c r="V36" s="165">
        <v>1.1415606288344199E-2</v>
      </c>
      <c r="W36" s="165">
        <v>3.7859060789640401E-3</v>
      </c>
    </row>
    <row r="37" spans="1:23">
      <c r="A37" s="2" t="s">
        <v>26</v>
      </c>
      <c r="B37" s="2">
        <v>1433</v>
      </c>
      <c r="C37" s="2" t="s">
        <v>1334</v>
      </c>
      <c r="D37" s="2" t="s">
        <v>1335</v>
      </c>
      <c r="E37" s="4" t="s">
        <v>1286</v>
      </c>
      <c r="F37" s="2" t="s">
        <v>1432</v>
      </c>
      <c r="G37" s="2" t="s">
        <v>1433</v>
      </c>
      <c r="H37" s="2" t="s">
        <v>281</v>
      </c>
      <c r="I37" s="2" t="s">
        <v>946</v>
      </c>
      <c r="J37" s="2" t="s">
        <v>31</v>
      </c>
      <c r="K37" s="2" t="s">
        <v>31</v>
      </c>
      <c r="L37" s="2" t="s">
        <v>32</v>
      </c>
      <c r="M37" s="2" t="s">
        <v>1338</v>
      </c>
      <c r="N37" s="2" t="s">
        <v>98</v>
      </c>
      <c r="O37" s="2" t="s">
        <v>35</v>
      </c>
      <c r="P37" s="153">
        <v>1646</v>
      </c>
      <c r="Q37" s="152">
        <v>1</v>
      </c>
      <c r="R37" s="152">
        <v>3016</v>
      </c>
      <c r="T37" s="152">
        <v>49.643000000000001</v>
      </c>
      <c r="U37" s="165">
        <v>4.1E-5</v>
      </c>
      <c r="V37" s="165">
        <v>1.8691206678538599E-2</v>
      </c>
      <c r="W37" s="165">
        <v>5.8005662055275803E-3</v>
      </c>
    </row>
    <row r="38" spans="1:23">
      <c r="A38" s="2" t="s">
        <v>26</v>
      </c>
      <c r="B38" s="2">
        <v>1433</v>
      </c>
      <c r="C38" s="2" t="s">
        <v>1334</v>
      </c>
      <c r="D38" s="2" t="s">
        <v>1335</v>
      </c>
      <c r="E38" s="4" t="s">
        <v>1286</v>
      </c>
      <c r="F38" s="2" t="s">
        <v>1339</v>
      </c>
      <c r="G38" s="2" t="s">
        <v>1340</v>
      </c>
      <c r="H38" s="2" t="s">
        <v>281</v>
      </c>
      <c r="I38" s="2" t="s">
        <v>948</v>
      </c>
      <c r="J38" s="2" t="s">
        <v>31</v>
      </c>
      <c r="K38" s="2" t="s">
        <v>31</v>
      </c>
      <c r="L38" s="2" t="s">
        <v>32</v>
      </c>
      <c r="M38" s="2" t="s">
        <v>1341</v>
      </c>
      <c r="N38" s="2" t="s">
        <v>98</v>
      </c>
      <c r="O38" s="2" t="s">
        <v>35</v>
      </c>
      <c r="P38" s="153">
        <v>23400</v>
      </c>
      <c r="Q38" s="152">
        <v>1</v>
      </c>
      <c r="R38" s="152">
        <v>374.65</v>
      </c>
      <c r="T38" s="152">
        <v>87.668000000000006</v>
      </c>
      <c r="U38" s="165">
        <v>7.7999999999999999E-4</v>
      </c>
      <c r="V38" s="165">
        <v>3.30078902035396E-2</v>
      </c>
      <c r="W38" s="165">
        <v>1.0243557610983899E-2</v>
      </c>
    </row>
    <row r="39" spans="1:23">
      <c r="A39" s="2" t="s">
        <v>26</v>
      </c>
      <c r="B39" s="2">
        <v>1433</v>
      </c>
      <c r="C39" s="2" t="s">
        <v>1334</v>
      </c>
      <c r="D39" s="2" t="s">
        <v>1335</v>
      </c>
      <c r="E39" s="4" t="s">
        <v>1286</v>
      </c>
      <c r="F39" s="2" t="s">
        <v>1434</v>
      </c>
      <c r="G39" s="2" t="s">
        <v>1435</v>
      </c>
      <c r="H39" s="2" t="s">
        <v>281</v>
      </c>
      <c r="I39" s="2" t="s">
        <v>948</v>
      </c>
      <c r="J39" s="2" t="s">
        <v>31</v>
      </c>
      <c r="K39" s="2" t="s">
        <v>31</v>
      </c>
      <c r="L39" s="2" t="s">
        <v>32</v>
      </c>
      <c r="M39" s="2" t="s">
        <v>1341</v>
      </c>
      <c r="N39" s="2" t="s">
        <v>98</v>
      </c>
      <c r="O39" s="2" t="s">
        <v>35</v>
      </c>
      <c r="P39" s="153">
        <v>8546</v>
      </c>
      <c r="Q39" s="152">
        <v>1</v>
      </c>
      <c r="R39" s="152">
        <v>454.12</v>
      </c>
      <c r="T39" s="152">
        <v>38.808999999999997</v>
      </c>
      <c r="U39" s="165">
        <v>5.8999999999999998E-5</v>
      </c>
      <c r="V39" s="165">
        <v>1.4612000867594E-2</v>
      </c>
      <c r="W39" s="165">
        <v>4.5346391961427002E-3</v>
      </c>
    </row>
    <row r="40" spans="1:23">
      <c r="A40" s="2" t="s">
        <v>26</v>
      </c>
      <c r="B40" s="2">
        <v>1433</v>
      </c>
      <c r="C40" s="2" t="s">
        <v>1342</v>
      </c>
      <c r="D40" s="2" t="s">
        <v>1343</v>
      </c>
      <c r="E40" s="4" t="s">
        <v>1286</v>
      </c>
      <c r="F40" s="2" t="s">
        <v>1436</v>
      </c>
      <c r="G40" s="2" t="s">
        <v>1437</v>
      </c>
      <c r="H40" s="2" t="s">
        <v>281</v>
      </c>
      <c r="I40" s="2" t="s">
        <v>948</v>
      </c>
      <c r="J40" s="2" t="s">
        <v>31</v>
      </c>
      <c r="K40" s="2" t="s">
        <v>31</v>
      </c>
      <c r="L40" s="2" t="s">
        <v>32</v>
      </c>
      <c r="M40" s="2" t="s">
        <v>1341</v>
      </c>
      <c r="N40" s="2" t="s">
        <v>98</v>
      </c>
      <c r="O40" s="2" t="s">
        <v>35</v>
      </c>
      <c r="P40" s="153">
        <v>8389</v>
      </c>
      <c r="Q40" s="152">
        <v>1</v>
      </c>
      <c r="R40" s="152">
        <v>383.33</v>
      </c>
      <c r="T40" s="152">
        <v>32.158000000000001</v>
      </c>
      <c r="U40" s="165">
        <v>3.6999999999999998E-5</v>
      </c>
      <c r="V40" s="165">
        <v>1.21076309597679E-2</v>
      </c>
      <c r="W40" s="165">
        <v>3.75744146336305E-3</v>
      </c>
    </row>
    <row r="41" spans="1:23">
      <c r="A41" s="2" t="s">
        <v>26</v>
      </c>
      <c r="B41" s="2">
        <v>1433</v>
      </c>
      <c r="C41" s="2" t="s">
        <v>1342</v>
      </c>
      <c r="D41" s="2" t="s">
        <v>1343</v>
      </c>
      <c r="E41" s="4" t="s">
        <v>1286</v>
      </c>
      <c r="F41" s="2" t="s">
        <v>1438</v>
      </c>
      <c r="G41" s="2" t="s">
        <v>1439</v>
      </c>
      <c r="H41" s="2" t="s">
        <v>281</v>
      </c>
      <c r="I41" s="2" t="s">
        <v>948</v>
      </c>
      <c r="J41" s="2" t="s">
        <v>31</v>
      </c>
      <c r="K41" s="2" t="s">
        <v>31</v>
      </c>
      <c r="L41" s="2" t="s">
        <v>32</v>
      </c>
      <c r="M41" s="2" t="s">
        <v>1341</v>
      </c>
      <c r="N41" s="2" t="s">
        <v>98</v>
      </c>
      <c r="O41" s="2" t="s">
        <v>35</v>
      </c>
      <c r="P41" s="153">
        <v>30840</v>
      </c>
      <c r="Q41" s="152">
        <v>1</v>
      </c>
      <c r="R41" s="152">
        <v>382.65</v>
      </c>
      <c r="T41" s="152">
        <v>118.009</v>
      </c>
      <c r="U41" s="165">
        <v>3.3E-4</v>
      </c>
      <c r="V41" s="165">
        <v>4.4431631312654797E-2</v>
      </c>
      <c r="W41" s="165">
        <v>1.3788762998622899E-2</v>
      </c>
    </row>
    <row r="42" spans="1:23">
      <c r="A42" s="2" t="s">
        <v>26</v>
      </c>
      <c r="B42" s="2">
        <v>1433</v>
      </c>
      <c r="C42" s="2" t="s">
        <v>1342</v>
      </c>
      <c r="D42" s="2" t="s">
        <v>1343</v>
      </c>
      <c r="E42" s="4" t="s">
        <v>1286</v>
      </c>
      <c r="F42" s="2" t="s">
        <v>1440</v>
      </c>
      <c r="G42" s="2" t="s">
        <v>1441</v>
      </c>
      <c r="H42" s="2" t="s">
        <v>281</v>
      </c>
      <c r="I42" s="2" t="s">
        <v>946</v>
      </c>
      <c r="J42" s="2" t="s">
        <v>31</v>
      </c>
      <c r="K42" s="2" t="s">
        <v>31</v>
      </c>
      <c r="L42" s="2" t="s">
        <v>32</v>
      </c>
      <c r="M42" s="2" t="s">
        <v>1338</v>
      </c>
      <c r="N42" s="2" t="s">
        <v>98</v>
      </c>
      <c r="O42" s="2" t="s">
        <v>35</v>
      </c>
      <c r="P42" s="153">
        <v>11017</v>
      </c>
      <c r="Q42" s="152">
        <v>1</v>
      </c>
      <c r="R42" s="152">
        <v>1961</v>
      </c>
      <c r="T42" s="152">
        <v>216.04300000000001</v>
      </c>
      <c r="U42" s="165">
        <v>3.0299999999999999E-4</v>
      </c>
      <c r="V42" s="165">
        <v>8.1342424851943596E-2</v>
      </c>
      <c r="W42" s="165">
        <v>2.5243534501901001E-2</v>
      </c>
    </row>
    <row r="43" spans="1:23">
      <c r="A43" s="2" t="s">
        <v>26</v>
      </c>
      <c r="B43" s="2">
        <v>1433</v>
      </c>
      <c r="C43" s="2" t="s">
        <v>1348</v>
      </c>
      <c r="D43" s="2" t="s">
        <v>1349</v>
      </c>
      <c r="E43" s="4" t="s">
        <v>1286</v>
      </c>
      <c r="F43" s="2" t="s">
        <v>1442</v>
      </c>
      <c r="G43" s="2" t="s">
        <v>1443</v>
      </c>
      <c r="H43" s="2" t="s">
        <v>281</v>
      </c>
      <c r="I43" s="2" t="s">
        <v>946</v>
      </c>
      <c r="J43" s="2" t="s">
        <v>31</v>
      </c>
      <c r="K43" s="2" t="s">
        <v>31</v>
      </c>
      <c r="L43" s="2" t="s">
        <v>32</v>
      </c>
      <c r="M43" s="2" t="s">
        <v>1338</v>
      </c>
      <c r="N43" s="2" t="s">
        <v>98</v>
      </c>
      <c r="O43" s="2" t="s">
        <v>35</v>
      </c>
      <c r="P43" s="153">
        <v>1950</v>
      </c>
      <c r="Q43" s="152">
        <v>1</v>
      </c>
      <c r="R43" s="152">
        <v>5622</v>
      </c>
      <c r="T43" s="152">
        <v>109.629</v>
      </c>
      <c r="U43" s="165">
        <v>2.0000000000000002E-5</v>
      </c>
      <c r="V43" s="165">
        <v>4.1276382117598598E-2</v>
      </c>
      <c r="W43" s="165">
        <v>1.2809573577328001E-2</v>
      </c>
    </row>
    <row r="44" spans="1:23">
      <c r="A44" s="2" t="s">
        <v>26</v>
      </c>
      <c r="B44" s="2">
        <v>1433</v>
      </c>
      <c r="C44" s="2" t="s">
        <v>1348</v>
      </c>
      <c r="D44" s="2" t="s">
        <v>1349</v>
      </c>
      <c r="E44" s="4" t="s">
        <v>1286</v>
      </c>
      <c r="F44" s="2" t="s">
        <v>1350</v>
      </c>
      <c r="G44" s="2" t="s">
        <v>1351</v>
      </c>
      <c r="H44" s="2" t="s">
        <v>281</v>
      </c>
      <c r="I44" s="2" t="s">
        <v>946</v>
      </c>
      <c r="J44" s="2" t="s">
        <v>31</v>
      </c>
      <c r="K44" s="2" t="s">
        <v>31</v>
      </c>
      <c r="L44" s="2" t="s">
        <v>32</v>
      </c>
      <c r="M44" s="2" t="s">
        <v>1338</v>
      </c>
      <c r="N44" s="2" t="s">
        <v>98</v>
      </c>
      <c r="O44" s="2" t="s">
        <v>35</v>
      </c>
      <c r="P44" s="153">
        <v>725</v>
      </c>
      <c r="Q44" s="152">
        <v>1</v>
      </c>
      <c r="R44" s="152">
        <v>4959</v>
      </c>
      <c r="T44" s="152">
        <v>35.953000000000003</v>
      </c>
      <c r="U44" s="165">
        <v>1.15E-4</v>
      </c>
      <c r="V44" s="165">
        <v>1.3536559187610001E-2</v>
      </c>
      <c r="W44" s="165">
        <v>4.2008902428397697E-3</v>
      </c>
    </row>
    <row r="45" spans="1:23">
      <c r="A45" s="2" t="s">
        <v>26</v>
      </c>
      <c r="B45" s="2">
        <v>1433</v>
      </c>
      <c r="C45" s="2" t="s">
        <v>1352</v>
      </c>
      <c r="D45" s="2" t="s">
        <v>1353</v>
      </c>
      <c r="E45" s="4" t="s">
        <v>1286</v>
      </c>
      <c r="F45" s="2" t="s">
        <v>1356</v>
      </c>
      <c r="G45" s="2" t="s">
        <v>1357</v>
      </c>
      <c r="H45" s="2" t="s">
        <v>281</v>
      </c>
      <c r="I45" s="2" t="s">
        <v>948</v>
      </c>
      <c r="J45" s="2" t="s">
        <v>31</v>
      </c>
      <c r="K45" s="2" t="s">
        <v>31</v>
      </c>
      <c r="L45" s="2" t="s">
        <v>32</v>
      </c>
      <c r="M45" s="2" t="s">
        <v>1341</v>
      </c>
      <c r="N45" s="2" t="s">
        <v>98</v>
      </c>
      <c r="O45" s="2" t="s">
        <v>35</v>
      </c>
      <c r="P45" s="153">
        <v>3595</v>
      </c>
      <c r="Q45" s="152">
        <v>1</v>
      </c>
      <c r="R45" s="152">
        <v>3730.71</v>
      </c>
      <c r="T45" s="152">
        <v>134.119</v>
      </c>
      <c r="U45" s="165">
        <v>0</v>
      </c>
      <c r="V45" s="165">
        <v>5.04971139434051E-2</v>
      </c>
      <c r="W45" s="165">
        <v>1.5671104474657398E-2</v>
      </c>
    </row>
    <row r="46" spans="1:23">
      <c r="A46" s="2" t="s">
        <v>26</v>
      </c>
      <c r="B46" s="2">
        <v>1433</v>
      </c>
      <c r="C46" s="2" t="s">
        <v>1352</v>
      </c>
      <c r="D46" s="2" t="s">
        <v>1353</v>
      </c>
      <c r="E46" s="4" t="s">
        <v>1286</v>
      </c>
      <c r="F46" s="2" t="s">
        <v>1358</v>
      </c>
      <c r="G46" s="2" t="s">
        <v>1359</v>
      </c>
      <c r="H46" s="2" t="s">
        <v>281</v>
      </c>
      <c r="I46" s="2" t="s">
        <v>948</v>
      </c>
      <c r="J46" s="2" t="s">
        <v>31</v>
      </c>
      <c r="K46" s="2" t="s">
        <v>31</v>
      </c>
      <c r="L46" s="2" t="s">
        <v>32</v>
      </c>
      <c r="M46" s="2" t="s">
        <v>1341</v>
      </c>
      <c r="N46" s="2" t="s">
        <v>98</v>
      </c>
      <c r="O46" s="2" t="s">
        <v>35</v>
      </c>
      <c r="P46" s="153">
        <v>1900</v>
      </c>
      <c r="Q46" s="152">
        <v>1</v>
      </c>
      <c r="R46" s="152">
        <v>3854.27</v>
      </c>
      <c r="T46" s="152">
        <v>73.230999999999995</v>
      </c>
      <c r="U46" s="165">
        <v>3.4499999999999998E-4</v>
      </c>
      <c r="V46" s="165">
        <v>2.7572230931446399E-2</v>
      </c>
      <c r="W46" s="165">
        <v>8.5566733974210708E-3</v>
      </c>
    </row>
    <row r="47" spans="1:23">
      <c r="A47" s="2" t="s">
        <v>26</v>
      </c>
      <c r="B47" s="2">
        <v>1433</v>
      </c>
      <c r="C47" s="2" t="s">
        <v>1360</v>
      </c>
      <c r="D47" s="2" t="s">
        <v>1361</v>
      </c>
      <c r="E47" s="4" t="s">
        <v>273</v>
      </c>
      <c r="F47" s="2" t="s">
        <v>1362</v>
      </c>
      <c r="G47" s="2" t="s">
        <v>1363</v>
      </c>
      <c r="H47" s="2" t="s">
        <v>281</v>
      </c>
      <c r="I47" s="2" t="s">
        <v>947</v>
      </c>
      <c r="J47" s="2" t="s">
        <v>166</v>
      </c>
      <c r="K47" s="2" t="s">
        <v>1364</v>
      </c>
      <c r="L47" s="2" t="s">
        <v>340</v>
      </c>
      <c r="M47" s="2" t="s">
        <v>698</v>
      </c>
      <c r="N47" s="2" t="s">
        <v>98</v>
      </c>
      <c r="O47" s="2" t="s">
        <v>1147</v>
      </c>
      <c r="P47" s="153">
        <v>189</v>
      </c>
      <c r="Q47" s="152">
        <v>3.7589999999999999</v>
      </c>
      <c r="R47" s="152">
        <v>7095.5</v>
      </c>
      <c r="T47" s="152">
        <v>50.41</v>
      </c>
      <c r="U47" s="165">
        <v>3.9999999999999998E-6</v>
      </c>
      <c r="V47" s="165">
        <v>1.8979873167383601E-2</v>
      </c>
      <c r="W47" s="165">
        <v>5.8901499926345604E-3</v>
      </c>
    </row>
    <row r="48" spans="1:23">
      <c r="A48" s="2" t="s">
        <v>26</v>
      </c>
      <c r="B48" s="2">
        <v>1433</v>
      </c>
      <c r="C48" s="2" t="s">
        <v>1367</v>
      </c>
      <c r="D48" s="2" t="s">
        <v>1368</v>
      </c>
      <c r="E48" s="4" t="s">
        <v>273</v>
      </c>
      <c r="F48" s="2" t="s">
        <v>1444</v>
      </c>
      <c r="G48" s="2" t="s">
        <v>1445</v>
      </c>
      <c r="H48" s="2" t="s">
        <v>281</v>
      </c>
      <c r="I48" s="2" t="s">
        <v>947</v>
      </c>
      <c r="J48" s="2" t="s">
        <v>166</v>
      </c>
      <c r="K48" s="2" t="s">
        <v>185</v>
      </c>
      <c r="L48" s="2" t="s">
        <v>304</v>
      </c>
      <c r="M48" s="2" t="s">
        <v>698</v>
      </c>
      <c r="N48" s="2" t="s">
        <v>98</v>
      </c>
      <c r="O48" s="2" t="s">
        <v>1147</v>
      </c>
      <c r="P48" s="153">
        <v>40</v>
      </c>
      <c r="Q48" s="152">
        <v>3.7589999999999999</v>
      </c>
      <c r="R48" s="152">
        <v>18240</v>
      </c>
      <c r="T48" s="152">
        <v>27.425999999999998</v>
      </c>
      <c r="U48" s="165">
        <v>0</v>
      </c>
      <c r="V48" s="165">
        <v>1.0326028579051801E-2</v>
      </c>
      <c r="W48" s="165">
        <v>3.2045449736390601E-3</v>
      </c>
    </row>
    <row r="49" spans="1:23">
      <c r="A49" s="2" t="s">
        <v>26</v>
      </c>
      <c r="B49" s="2">
        <v>1433</v>
      </c>
      <c r="C49" s="2" t="s">
        <v>1367</v>
      </c>
      <c r="D49" s="2" t="s">
        <v>1368</v>
      </c>
      <c r="E49" s="4" t="s">
        <v>273</v>
      </c>
      <c r="F49" s="2" t="s">
        <v>1369</v>
      </c>
      <c r="G49" s="2" t="s">
        <v>1370</v>
      </c>
      <c r="H49" s="2" t="s">
        <v>281</v>
      </c>
      <c r="I49" s="2" t="s">
        <v>947</v>
      </c>
      <c r="J49" s="2" t="s">
        <v>166</v>
      </c>
      <c r="K49" s="2" t="s">
        <v>185</v>
      </c>
      <c r="L49" s="2" t="s">
        <v>304</v>
      </c>
      <c r="M49" s="2" t="s">
        <v>698</v>
      </c>
      <c r="N49" s="2" t="s">
        <v>98</v>
      </c>
      <c r="O49" s="2" t="s">
        <v>1147</v>
      </c>
      <c r="P49" s="153">
        <v>695</v>
      </c>
      <c r="Q49" s="152">
        <v>3.7589999999999999</v>
      </c>
      <c r="R49" s="152">
        <v>4111</v>
      </c>
      <c r="T49" s="152">
        <v>107.4</v>
      </c>
      <c r="U49" s="165">
        <v>9.9999999999999995E-7</v>
      </c>
      <c r="V49" s="165">
        <v>4.04371723197572E-2</v>
      </c>
      <c r="W49" s="165">
        <v>1.25491360316721E-2</v>
      </c>
    </row>
    <row r="50" spans="1:23">
      <c r="A50" s="2" t="s">
        <v>26</v>
      </c>
      <c r="B50" s="2">
        <v>1433</v>
      </c>
      <c r="C50" s="2" t="s">
        <v>1446</v>
      </c>
      <c r="D50" s="2" t="s">
        <v>1447</v>
      </c>
      <c r="E50" s="4" t="s">
        <v>273</v>
      </c>
      <c r="F50" s="2" t="s">
        <v>1448</v>
      </c>
      <c r="G50" s="2" t="s">
        <v>1449</v>
      </c>
      <c r="H50" s="2" t="s">
        <v>281</v>
      </c>
      <c r="I50" s="2" t="s">
        <v>947</v>
      </c>
      <c r="J50" s="2" t="s">
        <v>166</v>
      </c>
      <c r="K50" s="2" t="s">
        <v>185</v>
      </c>
      <c r="L50" s="2" t="s">
        <v>306</v>
      </c>
      <c r="M50" s="2" t="s">
        <v>698</v>
      </c>
      <c r="N50" s="2" t="s">
        <v>98</v>
      </c>
      <c r="O50" s="2" t="s">
        <v>1147</v>
      </c>
      <c r="P50" s="153">
        <v>16</v>
      </c>
      <c r="Q50" s="152">
        <v>3.7589999999999999</v>
      </c>
      <c r="R50" s="152">
        <v>19746</v>
      </c>
      <c r="T50" s="152">
        <v>11.875999999999999</v>
      </c>
      <c r="U50" s="165">
        <v>9.9999999999999995E-7</v>
      </c>
      <c r="V50" s="165">
        <v>4.4714421123236E-3</v>
      </c>
      <c r="W50" s="165">
        <v>1.3876523037165999E-3</v>
      </c>
    </row>
    <row r="51" spans="1:23">
      <c r="A51" s="2" t="s">
        <v>26</v>
      </c>
      <c r="B51" s="2">
        <v>1433</v>
      </c>
      <c r="C51" s="2" t="s">
        <v>1367</v>
      </c>
      <c r="D51" s="2" t="s">
        <v>1368</v>
      </c>
      <c r="E51" s="4" t="s">
        <v>273</v>
      </c>
      <c r="F51" s="2" t="s">
        <v>1371</v>
      </c>
      <c r="G51" s="2" t="s">
        <v>1372</v>
      </c>
      <c r="H51" s="2" t="s">
        <v>281</v>
      </c>
      <c r="I51" s="2" t="s">
        <v>947</v>
      </c>
      <c r="J51" s="2" t="s">
        <v>166</v>
      </c>
      <c r="K51" s="2" t="s">
        <v>185</v>
      </c>
      <c r="L51" s="2" t="s">
        <v>304</v>
      </c>
      <c r="M51" s="2" t="s">
        <v>698</v>
      </c>
      <c r="N51" s="2" t="s">
        <v>98</v>
      </c>
      <c r="O51" s="2" t="s">
        <v>1147</v>
      </c>
      <c r="P51" s="153">
        <v>100</v>
      </c>
      <c r="Q51" s="152">
        <v>3.7589999999999999</v>
      </c>
      <c r="R51" s="152">
        <v>12187</v>
      </c>
      <c r="T51" s="152">
        <v>45.811</v>
      </c>
      <c r="U51" s="165">
        <v>9.9999999999999995E-7</v>
      </c>
      <c r="V51" s="165">
        <v>1.72482607309353E-2</v>
      </c>
      <c r="W51" s="165">
        <v>5.3527672140541698E-3</v>
      </c>
    </row>
    <row r="52" spans="1:23">
      <c r="A52" s="2" t="s">
        <v>26</v>
      </c>
      <c r="B52" s="2">
        <v>1433</v>
      </c>
      <c r="C52" s="2" t="s">
        <v>1326</v>
      </c>
      <c r="D52" s="2" t="s">
        <v>1327</v>
      </c>
      <c r="E52" s="4" t="s">
        <v>273</v>
      </c>
      <c r="F52" s="2" t="s">
        <v>1373</v>
      </c>
      <c r="G52" s="2" t="s">
        <v>1374</v>
      </c>
      <c r="H52" s="2" t="s">
        <v>281</v>
      </c>
      <c r="I52" s="2" t="s">
        <v>947</v>
      </c>
      <c r="J52" s="2" t="s">
        <v>166</v>
      </c>
      <c r="K52" s="2" t="s">
        <v>185</v>
      </c>
      <c r="L52" s="2" t="s">
        <v>306</v>
      </c>
      <c r="M52" s="2" t="s">
        <v>698</v>
      </c>
      <c r="N52" s="2" t="s">
        <v>98</v>
      </c>
      <c r="O52" s="2" t="s">
        <v>1147</v>
      </c>
      <c r="P52" s="153">
        <v>133</v>
      </c>
      <c r="Q52" s="152">
        <v>3.7589999999999999</v>
      </c>
      <c r="R52" s="152">
        <v>47911</v>
      </c>
      <c r="S52" s="157">
        <v>7.5999999999999998E-2</v>
      </c>
      <c r="T52" s="152">
        <v>239.815</v>
      </c>
      <c r="U52" s="165">
        <v>0</v>
      </c>
      <c r="V52" s="165">
        <v>9.0292727194987293E-2</v>
      </c>
      <c r="W52" s="165">
        <v>2.8021141223243701E-2</v>
      </c>
    </row>
    <row r="53" spans="1:23">
      <c r="A53" s="2" t="s">
        <v>26</v>
      </c>
      <c r="B53" s="2">
        <v>1433</v>
      </c>
      <c r="C53" s="2" t="s">
        <v>1326</v>
      </c>
      <c r="D53" s="2" t="s">
        <v>1327</v>
      </c>
      <c r="E53" s="4" t="s">
        <v>273</v>
      </c>
      <c r="F53" s="2" t="s">
        <v>1375</v>
      </c>
      <c r="G53" s="2" t="s">
        <v>1376</v>
      </c>
      <c r="H53" s="2" t="s">
        <v>281</v>
      </c>
      <c r="I53" s="2" t="s">
        <v>947</v>
      </c>
      <c r="J53" s="2" t="s">
        <v>166</v>
      </c>
      <c r="K53" s="2" t="s">
        <v>185</v>
      </c>
      <c r="L53" s="2" t="s">
        <v>304</v>
      </c>
      <c r="M53" s="2" t="s">
        <v>698</v>
      </c>
      <c r="N53" s="2" t="s">
        <v>98</v>
      </c>
      <c r="O53" s="2" t="s">
        <v>1147</v>
      </c>
      <c r="P53" s="153">
        <v>260</v>
      </c>
      <c r="Q53" s="152">
        <v>3.7589999999999999</v>
      </c>
      <c r="R53" s="152">
        <v>4541</v>
      </c>
      <c r="T53" s="152">
        <v>44.381</v>
      </c>
      <c r="U53" s="165">
        <v>9.6000000000000002E-5</v>
      </c>
      <c r="V53" s="165">
        <v>1.6709880622455101E-2</v>
      </c>
      <c r="W53" s="165">
        <v>5.1856881422377901E-3</v>
      </c>
    </row>
    <row r="54" spans="1:23">
      <c r="A54" s="2" t="s">
        <v>26</v>
      </c>
      <c r="B54" s="2">
        <v>1433</v>
      </c>
      <c r="C54" s="2" t="s">
        <v>1377</v>
      </c>
      <c r="D54" s="2" t="s">
        <v>1378</v>
      </c>
      <c r="E54" s="4" t="s">
        <v>273</v>
      </c>
      <c r="F54" s="2" t="s">
        <v>1379</v>
      </c>
      <c r="G54" s="2" t="s">
        <v>1380</v>
      </c>
      <c r="H54" s="2" t="s">
        <v>281</v>
      </c>
      <c r="I54" s="2" t="s">
        <v>947</v>
      </c>
      <c r="J54" s="2" t="s">
        <v>166</v>
      </c>
      <c r="K54" s="2" t="s">
        <v>185</v>
      </c>
      <c r="L54" s="2" t="s">
        <v>328</v>
      </c>
      <c r="M54" s="2" t="s">
        <v>698</v>
      </c>
      <c r="N54" s="2" t="s">
        <v>98</v>
      </c>
      <c r="O54" s="2" t="s">
        <v>1149</v>
      </c>
      <c r="P54" s="153">
        <v>89</v>
      </c>
      <c r="Q54" s="152">
        <v>4.0199999999999996</v>
      </c>
      <c r="R54" s="152">
        <v>12108</v>
      </c>
      <c r="T54" s="152">
        <v>43.322000000000003</v>
      </c>
      <c r="U54" s="165">
        <v>1.2999999999999999E-5</v>
      </c>
      <c r="V54" s="165">
        <v>1.6311212655839801E-2</v>
      </c>
      <c r="W54" s="165">
        <v>5.06196686655201E-3</v>
      </c>
    </row>
    <row r="55" spans="1:23">
      <c r="A55" s="2" t="s">
        <v>26</v>
      </c>
      <c r="B55" s="2">
        <v>1433</v>
      </c>
      <c r="C55" s="2" t="s">
        <v>1381</v>
      </c>
      <c r="D55" s="2" t="s">
        <v>1382</v>
      </c>
      <c r="E55" s="4" t="s">
        <v>273</v>
      </c>
      <c r="F55" s="2" t="s">
        <v>1383</v>
      </c>
      <c r="G55" s="2" t="s">
        <v>1384</v>
      </c>
      <c r="H55" s="2" t="s">
        <v>281</v>
      </c>
      <c r="I55" s="2" t="s">
        <v>949</v>
      </c>
      <c r="J55" s="2" t="s">
        <v>166</v>
      </c>
      <c r="K55" s="2" t="s">
        <v>257</v>
      </c>
      <c r="L55" s="2" t="s">
        <v>340</v>
      </c>
      <c r="M55" s="2" t="s">
        <v>695</v>
      </c>
      <c r="N55" s="2" t="s">
        <v>98</v>
      </c>
      <c r="O55" s="2" t="s">
        <v>1147</v>
      </c>
      <c r="P55" s="153">
        <v>2364</v>
      </c>
      <c r="Q55" s="152">
        <v>3.7589999999999999</v>
      </c>
      <c r="R55" s="152">
        <v>573.4</v>
      </c>
      <c r="T55" s="152">
        <v>50.954000000000001</v>
      </c>
      <c r="U55" s="165">
        <v>6.9999999999999999E-6</v>
      </c>
      <c r="V55" s="165">
        <v>1.91846401823022E-2</v>
      </c>
      <c r="W55" s="165">
        <v>5.9536966992314796E-3</v>
      </c>
    </row>
    <row r="56" spans="1:23">
      <c r="A56" s="2" t="s">
        <v>26</v>
      </c>
      <c r="B56" s="2">
        <v>1433</v>
      </c>
      <c r="C56" s="2" t="s">
        <v>1381</v>
      </c>
      <c r="D56" s="2" t="s">
        <v>1382</v>
      </c>
      <c r="E56" s="4" t="s">
        <v>273</v>
      </c>
      <c r="F56" s="2" t="s">
        <v>1385</v>
      </c>
      <c r="G56" s="2" t="s">
        <v>1386</v>
      </c>
      <c r="H56" s="2" t="s">
        <v>281</v>
      </c>
      <c r="I56" s="2" t="s">
        <v>949</v>
      </c>
      <c r="J56" s="2" t="s">
        <v>166</v>
      </c>
      <c r="K56" s="2" t="s">
        <v>185</v>
      </c>
      <c r="L56" s="2" t="s">
        <v>340</v>
      </c>
      <c r="M56" s="2" t="s">
        <v>695</v>
      </c>
      <c r="N56" s="2" t="s">
        <v>98</v>
      </c>
      <c r="O56" s="2" t="s">
        <v>1147</v>
      </c>
      <c r="P56" s="153">
        <v>1142</v>
      </c>
      <c r="Q56" s="152">
        <v>3.7589999999999999</v>
      </c>
      <c r="R56" s="152">
        <v>576.5</v>
      </c>
      <c r="T56" s="152">
        <v>24.748000000000001</v>
      </c>
      <c r="U56" s="165">
        <v>0</v>
      </c>
      <c r="V56" s="165">
        <v>9.3178113396248097E-3</v>
      </c>
      <c r="W56" s="165">
        <v>2.8916582270832399E-3</v>
      </c>
    </row>
    <row r="57" spans="1:23">
      <c r="A57" s="2" t="s">
        <v>26</v>
      </c>
      <c r="B57" s="2">
        <v>1433</v>
      </c>
      <c r="C57" s="2" t="s">
        <v>1381</v>
      </c>
      <c r="D57" s="2" t="s">
        <v>1382</v>
      </c>
      <c r="E57" s="4" t="s">
        <v>273</v>
      </c>
      <c r="F57" s="2" t="s">
        <v>1391</v>
      </c>
      <c r="G57" s="2" t="s">
        <v>1392</v>
      </c>
      <c r="H57" s="2" t="s">
        <v>281</v>
      </c>
      <c r="I57" s="2" t="s">
        <v>947</v>
      </c>
      <c r="J57" s="2" t="s">
        <v>166</v>
      </c>
      <c r="K57" s="2" t="s">
        <v>1364</v>
      </c>
      <c r="L57" s="2" t="s">
        <v>304</v>
      </c>
      <c r="M57" s="2" t="s">
        <v>698</v>
      </c>
      <c r="N57" s="2" t="s">
        <v>98</v>
      </c>
      <c r="O57" s="2" t="s">
        <v>1147</v>
      </c>
      <c r="P57" s="153">
        <v>1</v>
      </c>
      <c r="Q57" s="152">
        <v>3.7589999999999999</v>
      </c>
      <c r="R57" s="152">
        <v>4259</v>
      </c>
      <c r="T57" s="152">
        <v>0.16</v>
      </c>
      <c r="U57" s="165">
        <v>0</v>
      </c>
      <c r="V57" s="165">
        <v>6.0277625710226801E-5</v>
      </c>
      <c r="W57" s="165">
        <v>1.8706355595845301E-5</v>
      </c>
    </row>
    <row r="58" spans="1:23">
      <c r="A58" s="2" t="s">
        <v>26</v>
      </c>
      <c r="B58" s="2">
        <v>1433</v>
      </c>
      <c r="C58" s="2" t="s">
        <v>1381</v>
      </c>
      <c r="D58" s="2" t="s">
        <v>1382</v>
      </c>
      <c r="E58" s="4" t="s">
        <v>273</v>
      </c>
      <c r="F58" s="2" t="s">
        <v>1395</v>
      </c>
      <c r="G58" s="2" t="s">
        <v>1396</v>
      </c>
      <c r="H58" s="2" t="s">
        <v>281</v>
      </c>
      <c r="I58" s="2" t="s">
        <v>947</v>
      </c>
      <c r="J58" s="2" t="s">
        <v>166</v>
      </c>
      <c r="K58" s="2" t="s">
        <v>254</v>
      </c>
      <c r="L58" s="2" t="s">
        <v>328</v>
      </c>
      <c r="M58" s="2" t="s">
        <v>698</v>
      </c>
      <c r="N58" s="2" t="s">
        <v>98</v>
      </c>
      <c r="O58" s="2" t="s">
        <v>1149</v>
      </c>
      <c r="P58" s="153">
        <v>314</v>
      </c>
      <c r="Q58" s="152">
        <v>4.0199999999999996</v>
      </c>
      <c r="R58" s="152">
        <v>5084</v>
      </c>
      <c r="T58" s="152">
        <v>64.177999999999997</v>
      </c>
      <c r="U58" s="165">
        <v>5.0000000000000004E-6</v>
      </c>
      <c r="V58" s="165">
        <v>2.4163454392377701E-2</v>
      </c>
      <c r="W58" s="165">
        <v>7.49880515302246E-3</v>
      </c>
    </row>
    <row r="59" spans="1:23">
      <c r="A59" s="2" t="s">
        <v>26</v>
      </c>
      <c r="B59" s="2">
        <v>1433</v>
      </c>
      <c r="C59" s="2" t="s">
        <v>1381</v>
      </c>
      <c r="D59" s="2" t="s">
        <v>1382</v>
      </c>
      <c r="E59" s="4" t="s">
        <v>273</v>
      </c>
      <c r="F59" s="2" t="s">
        <v>1397</v>
      </c>
      <c r="G59" s="2" t="s">
        <v>1398</v>
      </c>
      <c r="H59" s="2" t="s">
        <v>281</v>
      </c>
      <c r="I59" s="2" t="s">
        <v>947</v>
      </c>
      <c r="J59" s="2" t="s">
        <v>166</v>
      </c>
      <c r="K59" s="2" t="s">
        <v>185</v>
      </c>
      <c r="L59" s="2" t="s">
        <v>304</v>
      </c>
      <c r="M59" s="2" t="s">
        <v>698</v>
      </c>
      <c r="N59" s="2" t="s">
        <v>98</v>
      </c>
      <c r="O59" s="2" t="s">
        <v>1147</v>
      </c>
      <c r="P59" s="153">
        <v>154</v>
      </c>
      <c r="Q59" s="152">
        <v>3.7589999999999999</v>
      </c>
      <c r="R59" s="152">
        <v>5604</v>
      </c>
      <c r="T59" s="152">
        <v>32.441000000000003</v>
      </c>
      <c r="U59" s="165">
        <v>9.9999999999999995E-7</v>
      </c>
      <c r="V59" s="165">
        <v>1.2214265186648801E-2</v>
      </c>
      <c r="W59" s="165">
        <v>3.7905339706278602E-3</v>
      </c>
    </row>
    <row r="60" spans="1:23">
      <c r="A60" s="2" t="s">
        <v>26</v>
      </c>
      <c r="B60" s="2">
        <v>1433</v>
      </c>
      <c r="C60" s="2" t="s">
        <v>1326</v>
      </c>
      <c r="D60" s="2" t="s">
        <v>1327</v>
      </c>
      <c r="E60" s="4" t="s">
        <v>273</v>
      </c>
      <c r="F60" s="2" t="s">
        <v>1405</v>
      </c>
      <c r="G60" s="2" t="s">
        <v>1406</v>
      </c>
      <c r="H60" s="2" t="s">
        <v>281</v>
      </c>
      <c r="I60" s="2" t="s">
        <v>949</v>
      </c>
      <c r="J60" s="2" t="s">
        <v>166</v>
      </c>
      <c r="K60" s="2" t="s">
        <v>185</v>
      </c>
      <c r="L60" s="2" t="s">
        <v>340</v>
      </c>
      <c r="M60" s="2" t="s">
        <v>695</v>
      </c>
      <c r="N60" s="2" t="s">
        <v>98</v>
      </c>
      <c r="O60" s="2" t="s">
        <v>1147</v>
      </c>
      <c r="P60" s="153">
        <v>430</v>
      </c>
      <c r="Q60" s="152">
        <v>3.7589999999999999</v>
      </c>
      <c r="R60" s="152">
        <v>2742.25</v>
      </c>
      <c r="T60" s="152">
        <v>44.325000000000003</v>
      </c>
      <c r="U60" s="165">
        <v>2.8699999999999998E-4</v>
      </c>
      <c r="V60" s="165">
        <v>1.6688757270407101E-2</v>
      </c>
      <c r="W60" s="165">
        <v>5.1791327922197598E-3</v>
      </c>
    </row>
    <row r="61" spans="1:23">
      <c r="A61" s="2" t="s">
        <v>26</v>
      </c>
      <c r="B61" s="2">
        <v>1433</v>
      </c>
      <c r="C61" s="2" t="s">
        <v>1411</v>
      </c>
      <c r="D61" s="2" t="s">
        <v>1361</v>
      </c>
      <c r="E61" s="4" t="s">
        <v>273</v>
      </c>
      <c r="F61" s="2" t="s">
        <v>1412</v>
      </c>
      <c r="G61" s="2" t="s">
        <v>1413</v>
      </c>
      <c r="H61" s="2" t="s">
        <v>281</v>
      </c>
      <c r="I61" s="2" t="s">
        <v>947</v>
      </c>
      <c r="J61" s="2" t="s">
        <v>166</v>
      </c>
      <c r="K61" s="2" t="s">
        <v>242</v>
      </c>
      <c r="L61" s="2" t="s">
        <v>324</v>
      </c>
      <c r="M61" s="2" t="s">
        <v>698</v>
      </c>
      <c r="N61" s="2" t="s">
        <v>98</v>
      </c>
      <c r="O61" s="2" t="s">
        <v>1149</v>
      </c>
      <c r="P61" s="153">
        <v>103</v>
      </c>
      <c r="Q61" s="152">
        <v>4.0199999999999996</v>
      </c>
      <c r="R61" s="152">
        <v>7566</v>
      </c>
      <c r="T61" s="152">
        <v>31.329000000000001</v>
      </c>
      <c r="U61" s="165">
        <v>1.9999999999999999E-6</v>
      </c>
      <c r="V61" s="165">
        <v>1.17957997871874E-2</v>
      </c>
      <c r="W61" s="165">
        <v>3.66066882622897E-3</v>
      </c>
    </row>
    <row r="62" spans="1:23">
      <c r="A62" s="2" t="s">
        <v>26</v>
      </c>
      <c r="B62" s="2">
        <v>1433</v>
      </c>
      <c r="C62" s="2" t="s">
        <v>1326</v>
      </c>
      <c r="D62" s="2" t="s">
        <v>1327</v>
      </c>
      <c r="E62" s="4" t="s">
        <v>273</v>
      </c>
      <c r="F62" s="2" t="s">
        <v>1450</v>
      </c>
      <c r="G62" s="2" t="s">
        <v>1451</v>
      </c>
      <c r="H62" s="2" t="s">
        <v>281</v>
      </c>
      <c r="I62" s="2" t="s">
        <v>947</v>
      </c>
      <c r="J62" s="2" t="s">
        <v>166</v>
      </c>
      <c r="K62" s="2" t="s">
        <v>185</v>
      </c>
      <c r="L62" s="2" t="s">
        <v>304</v>
      </c>
      <c r="M62" s="2" t="s">
        <v>698</v>
      </c>
      <c r="N62" s="2" t="s">
        <v>98</v>
      </c>
      <c r="O62" s="2" t="s">
        <v>1147</v>
      </c>
      <c r="P62" s="153">
        <v>117</v>
      </c>
      <c r="Q62" s="152">
        <v>3.7589999999999999</v>
      </c>
      <c r="R62" s="152">
        <v>16428</v>
      </c>
      <c r="T62" s="152">
        <v>72.251000000000005</v>
      </c>
      <c r="U62" s="165">
        <v>9.9999999999999995E-7</v>
      </c>
      <c r="V62" s="165">
        <v>2.7203141045928601E-2</v>
      </c>
      <c r="W62" s="165">
        <v>8.4421312839258206E-3</v>
      </c>
    </row>
    <row r="63" spans="1:23">
      <c r="A63" s="2" t="s">
        <v>26</v>
      </c>
      <c r="B63" s="2">
        <v>1433</v>
      </c>
      <c r="C63" s="2" t="s">
        <v>1326</v>
      </c>
      <c r="D63" s="2" t="s">
        <v>1327</v>
      </c>
      <c r="E63" s="4" t="s">
        <v>273</v>
      </c>
      <c r="F63" s="2" t="s">
        <v>1452</v>
      </c>
      <c r="G63" s="2" t="s">
        <v>1453</v>
      </c>
      <c r="H63" s="2" t="s">
        <v>281</v>
      </c>
      <c r="I63" s="2" t="s">
        <v>947</v>
      </c>
      <c r="J63" s="2" t="s">
        <v>166</v>
      </c>
      <c r="K63" s="2" t="s">
        <v>185</v>
      </c>
      <c r="L63" s="2" t="s">
        <v>340</v>
      </c>
      <c r="M63" s="2" t="s">
        <v>698</v>
      </c>
      <c r="N63" s="2" t="s">
        <v>98</v>
      </c>
      <c r="O63" s="2" t="s">
        <v>1147</v>
      </c>
      <c r="P63" s="153">
        <v>58</v>
      </c>
      <c r="Q63" s="152">
        <v>3.7589999999999999</v>
      </c>
      <c r="R63" s="152">
        <v>107787</v>
      </c>
      <c r="T63" s="152">
        <v>234.999</v>
      </c>
      <c r="U63" s="165">
        <v>9.0000000000000002E-6</v>
      </c>
      <c r="V63" s="165">
        <v>8.8479543944784397E-2</v>
      </c>
      <c r="W63" s="165">
        <v>2.7458444032717601E-2</v>
      </c>
    </row>
    <row r="64" spans="1:23">
      <c r="A64" s="2" t="s">
        <v>26</v>
      </c>
      <c r="B64" s="2">
        <v>1433</v>
      </c>
      <c r="C64" s="2" t="s">
        <v>1367</v>
      </c>
      <c r="D64" s="2" t="s">
        <v>1368</v>
      </c>
      <c r="E64" s="4" t="s">
        <v>273</v>
      </c>
      <c r="F64" s="2" t="s">
        <v>1414</v>
      </c>
      <c r="G64" s="2" t="s">
        <v>1415</v>
      </c>
      <c r="H64" s="2" t="s">
        <v>281</v>
      </c>
      <c r="I64" s="2" t="s">
        <v>947</v>
      </c>
      <c r="J64" s="2" t="s">
        <v>166</v>
      </c>
      <c r="K64" s="2" t="s">
        <v>185</v>
      </c>
      <c r="L64" s="2" t="s">
        <v>304</v>
      </c>
      <c r="M64" s="2" t="s">
        <v>698</v>
      </c>
      <c r="N64" s="2" t="s">
        <v>98</v>
      </c>
      <c r="O64" s="2" t="s">
        <v>1147</v>
      </c>
      <c r="P64" s="153">
        <v>142</v>
      </c>
      <c r="Q64" s="152">
        <v>3.7589999999999999</v>
      </c>
      <c r="R64" s="152">
        <v>8566</v>
      </c>
      <c r="T64" s="152">
        <v>45.722999999999999</v>
      </c>
      <c r="U64" s="165">
        <v>9.9999999999999995E-7</v>
      </c>
      <c r="V64" s="165">
        <v>1.7215312547640301E-2</v>
      </c>
      <c r="W64" s="165">
        <v>5.3425421856843399E-3</v>
      </c>
    </row>
    <row r="65" spans="1:23">
      <c r="A65" s="2" t="s">
        <v>26</v>
      </c>
      <c r="B65" s="2">
        <v>1433</v>
      </c>
      <c r="C65" s="2" t="s">
        <v>1420</v>
      </c>
      <c r="D65" s="2" t="s">
        <v>1421</v>
      </c>
      <c r="E65" s="4" t="s">
        <v>273</v>
      </c>
      <c r="F65" s="2" t="s">
        <v>1422</v>
      </c>
      <c r="G65" s="2" t="s">
        <v>1423</v>
      </c>
      <c r="H65" s="2" t="s">
        <v>281</v>
      </c>
      <c r="I65" s="2" t="s">
        <v>947</v>
      </c>
      <c r="J65" s="2" t="s">
        <v>166</v>
      </c>
      <c r="K65" s="2" t="s">
        <v>185</v>
      </c>
      <c r="L65" s="2" t="s">
        <v>306</v>
      </c>
      <c r="M65" s="2" t="s">
        <v>698</v>
      </c>
      <c r="N65" s="2" t="s">
        <v>98</v>
      </c>
      <c r="O65" s="2" t="s">
        <v>1147</v>
      </c>
      <c r="P65" s="153">
        <v>78</v>
      </c>
      <c r="Q65" s="152">
        <v>3.7589999999999999</v>
      </c>
      <c r="R65" s="152">
        <v>26070</v>
      </c>
      <c r="T65" s="152">
        <v>76.438000000000002</v>
      </c>
      <c r="U65" s="165">
        <v>9.9999999999999995E-7</v>
      </c>
      <c r="V65" s="165">
        <v>2.8779558764197601E-2</v>
      </c>
      <c r="W65" s="165">
        <v>8.9313514557237995E-3</v>
      </c>
    </row>
    <row r="66" spans="1:23">
      <c r="A66" s="2" t="s">
        <v>26</v>
      </c>
      <c r="B66" s="2">
        <v>1433</v>
      </c>
      <c r="C66" s="2" t="s">
        <v>1424</v>
      </c>
      <c r="D66" s="2" t="s">
        <v>1425</v>
      </c>
      <c r="E66" s="4" t="s">
        <v>273</v>
      </c>
      <c r="F66" s="2" t="s">
        <v>1426</v>
      </c>
      <c r="G66" s="2" t="s">
        <v>1427</v>
      </c>
      <c r="H66" s="2" t="s">
        <v>281</v>
      </c>
      <c r="I66" s="2" t="s">
        <v>947</v>
      </c>
      <c r="J66" s="2" t="s">
        <v>166</v>
      </c>
      <c r="K66" s="2" t="s">
        <v>185</v>
      </c>
      <c r="L66" s="2" t="s">
        <v>304</v>
      </c>
      <c r="M66" s="2" t="s">
        <v>698</v>
      </c>
      <c r="N66" s="2" t="s">
        <v>98</v>
      </c>
      <c r="O66" s="2" t="s">
        <v>1147</v>
      </c>
      <c r="P66" s="153">
        <v>272</v>
      </c>
      <c r="Q66" s="152">
        <v>3.7589999999999999</v>
      </c>
      <c r="R66" s="152">
        <v>50013</v>
      </c>
      <c r="S66" s="157">
        <v>0.36399999999999999</v>
      </c>
      <c r="T66" s="152">
        <v>512.72500000000002</v>
      </c>
      <c r="U66" s="165">
        <v>0</v>
      </c>
      <c r="V66" s="165">
        <v>0.19304576947635901</v>
      </c>
      <c r="W66" s="165">
        <v>5.9909174715315199E-2</v>
      </c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20" xr:uid="{00000000-0002-0000-0700-000000000000}">
      <formula1>israel_abroad</formula1>
    </dataValidation>
    <dataValidation type="list" allowBlank="1" showInputMessage="1" showErrorMessage="1" sqref="N2:N20" xr:uid="{00000000-0002-0000-0700-000001000000}">
      <formula1>Holding_interest</formula1>
    </dataValidation>
    <dataValidation type="list" allowBlank="1" showInputMessage="1" showErrorMessage="1" sqref="K3:K20" xr:uid="{00000000-0002-0000-0700-000002000000}">
      <formula1>Country_list</formula1>
    </dataValidation>
    <dataValidation type="list" allowBlank="1" showInputMessage="1" showErrorMessage="1" sqref="M2:M20" xr:uid="{00000000-0002-0000-0700-000003000000}">
      <formula1>Fund_type</formula1>
    </dataValidation>
    <dataValidation type="list" allowBlank="1" showInputMessage="1" showErrorMessage="1" sqref="E2:E20" xr:uid="{00000000-0002-0000-0700-000004000000}">
      <formula1>Issuer_Type_TFunds</formula1>
    </dataValidation>
    <dataValidation type="list" allowBlank="1" showInputMessage="1" showErrorMessage="1" sqref="H2:H20" xr:uid="{00000000-0002-0000-0700-000005000000}">
      <formula1>Security_ID_Number_Type</formula1>
    </dataValidation>
    <dataValidation type="list" allowBlank="1" showInputMessage="1" showErrorMessage="1" sqref="K2" xr:uid="{00000000-0002-0000-0700-000006000000}">
      <formula1>Country_list_funds</formula1>
    </dataValidation>
    <dataValidation type="list" allowBlank="1" showInputMessage="1" showErrorMessage="1" sqref="L2:L20" xr:uid="{00000000-0002-0000-0700-000007000000}">
      <formula1>Stock_Exchange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700-000008000000}">
          <x14:formula1>
            <xm:f>'אפשרויות בחירה'!$C$891:$C$896</xm:f>
          </x14:formula1>
          <xm:sqref>I2:I20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/>
  <dimension ref="A1:W1048574"/>
  <sheetViews>
    <sheetView rightToLeft="1" zoomScale="70" zoomScaleNormal="70" workbookViewId="0"/>
  </sheetViews>
  <sheetFormatPr defaultColWidth="9" defaultRowHeight="14.25"/>
  <cols>
    <col min="1" max="12" width="11.625" style="4" customWidth="1"/>
    <col min="13" max="13" width="11.625" style="2" customWidth="1"/>
    <col min="14" max="24" width="11.625" style="4" customWidth="1"/>
    <col min="25" max="25" width="9" style="4" customWidth="1"/>
    <col min="26" max="16384" width="9" style="4"/>
  </cols>
  <sheetData>
    <row r="1" spans="1:23" ht="66.75" customHeight="1">
      <c r="A1" s="22" t="s">
        <v>0</v>
      </c>
      <c r="B1" s="22" t="s">
        <v>1</v>
      </c>
      <c r="C1" s="22" t="s">
        <v>2</v>
      </c>
      <c r="D1" s="22" t="s">
        <v>105</v>
      </c>
      <c r="E1" s="22" t="s">
        <v>106</v>
      </c>
      <c r="F1" s="22" t="s">
        <v>1078</v>
      </c>
      <c r="G1" s="22" t="s">
        <v>4</v>
      </c>
      <c r="H1" s="22" t="s">
        <v>107</v>
      </c>
      <c r="I1" s="22" t="s">
        <v>5</v>
      </c>
      <c r="J1" s="22" t="s">
        <v>6</v>
      </c>
      <c r="K1" s="22" t="s">
        <v>7</v>
      </c>
      <c r="L1" s="22" t="s">
        <v>286</v>
      </c>
      <c r="M1" s="22" t="s">
        <v>8</v>
      </c>
      <c r="N1" s="22" t="s">
        <v>532</v>
      </c>
      <c r="O1" s="22" t="s">
        <v>84</v>
      </c>
      <c r="P1" s="22" t="s">
        <v>11</v>
      </c>
      <c r="Q1" s="22" t="s">
        <v>17</v>
      </c>
      <c r="R1" s="22" t="s">
        <v>18</v>
      </c>
      <c r="S1" s="22" t="s">
        <v>19</v>
      </c>
      <c r="T1" s="22" t="s">
        <v>20</v>
      </c>
      <c r="U1" s="164" t="s">
        <v>23</v>
      </c>
      <c r="V1" s="164" t="s">
        <v>24</v>
      </c>
      <c r="W1" s="164" t="s">
        <v>25</v>
      </c>
    </row>
    <row r="2" spans="1:23">
      <c r="A2" s="21" t="s">
        <v>26</v>
      </c>
      <c r="B2" s="21">
        <v>378</v>
      </c>
      <c r="C2" s="21" t="s">
        <v>1326</v>
      </c>
      <c r="D2" s="21" t="s">
        <v>1327</v>
      </c>
      <c r="E2" s="21" t="s">
        <v>273</v>
      </c>
      <c r="F2" s="21" t="s">
        <v>1328</v>
      </c>
      <c r="G2" s="21" t="s">
        <v>1329</v>
      </c>
      <c r="H2" s="21" t="s">
        <v>281</v>
      </c>
      <c r="I2" s="21" t="s">
        <v>952</v>
      </c>
      <c r="J2" s="21" t="s">
        <v>166</v>
      </c>
      <c r="K2" s="21" t="s">
        <v>257</v>
      </c>
      <c r="L2" s="4" t="s">
        <v>287</v>
      </c>
      <c r="M2" s="21" t="s">
        <v>274</v>
      </c>
      <c r="N2" s="23" t="s">
        <v>695</v>
      </c>
      <c r="O2" s="23" t="s">
        <v>98</v>
      </c>
      <c r="P2" s="21" t="s">
        <v>1147</v>
      </c>
      <c r="Q2" s="155">
        <v>9500</v>
      </c>
      <c r="R2" s="155">
        <v>3.7589999999999999</v>
      </c>
      <c r="S2" s="155">
        <v>17966</v>
      </c>
      <c r="T2" s="155">
        <v>6415.7479999999996</v>
      </c>
      <c r="U2" s="171">
        <v>1.042E-3</v>
      </c>
      <c r="V2" s="171">
        <v>0.585509088070852</v>
      </c>
      <c r="W2" s="171">
        <v>1.0006536509602801E-2</v>
      </c>
    </row>
    <row r="3" spans="1:23">
      <c r="A3" s="21" t="s">
        <v>26</v>
      </c>
      <c r="B3" s="21">
        <v>378</v>
      </c>
      <c r="C3" s="21" t="s">
        <v>1330</v>
      </c>
      <c r="D3" s="21" t="s">
        <v>1331</v>
      </c>
      <c r="E3" s="21" t="s">
        <v>273</v>
      </c>
      <c r="F3" s="21" t="s">
        <v>1332</v>
      </c>
      <c r="G3" s="21" t="s">
        <v>1333</v>
      </c>
      <c r="H3" s="21" t="s">
        <v>281</v>
      </c>
      <c r="I3" s="21" t="s">
        <v>895</v>
      </c>
      <c r="J3" s="21" t="s">
        <v>166</v>
      </c>
      <c r="K3" s="21" t="s">
        <v>205</v>
      </c>
      <c r="L3" s="4" t="s">
        <v>287</v>
      </c>
      <c r="M3" s="21" t="s">
        <v>274</v>
      </c>
      <c r="N3" s="23" t="s">
        <v>698</v>
      </c>
      <c r="O3" s="23" t="s">
        <v>98</v>
      </c>
      <c r="P3" s="21" t="s">
        <v>1147</v>
      </c>
      <c r="Q3" s="155">
        <v>80163</v>
      </c>
      <c r="R3" s="155">
        <v>3.7589999999999999</v>
      </c>
      <c r="S3" s="155">
        <v>1507.24</v>
      </c>
      <c r="T3" s="155">
        <v>4541.8069999999998</v>
      </c>
      <c r="U3" s="171">
        <v>0</v>
      </c>
      <c r="V3" s="171">
        <v>0.414490911929148</v>
      </c>
      <c r="W3" s="171">
        <v>7.0837814948069202E-3</v>
      </c>
    </row>
    <row r="4" spans="1:23">
      <c r="A4" s="21" t="s">
        <v>26</v>
      </c>
      <c r="B4" s="21">
        <v>1433</v>
      </c>
      <c r="C4" s="21" t="s">
        <v>1326</v>
      </c>
      <c r="D4" s="21" t="s">
        <v>1327</v>
      </c>
      <c r="E4" s="21" t="s">
        <v>273</v>
      </c>
      <c r="F4" s="21" t="s">
        <v>1328</v>
      </c>
      <c r="G4" s="21" t="s">
        <v>1329</v>
      </c>
      <c r="H4" s="21" t="s">
        <v>281</v>
      </c>
      <c r="I4" s="21" t="s">
        <v>952</v>
      </c>
      <c r="J4" s="21" t="s">
        <v>166</v>
      </c>
      <c r="K4" s="21" t="s">
        <v>257</v>
      </c>
      <c r="L4" s="4" t="s">
        <v>287</v>
      </c>
      <c r="M4" s="21" t="s">
        <v>274</v>
      </c>
      <c r="N4" s="23" t="s">
        <v>695</v>
      </c>
      <c r="O4" s="23" t="s">
        <v>98</v>
      </c>
      <c r="P4" s="21" t="s">
        <v>1147</v>
      </c>
      <c r="Q4" s="155">
        <v>130</v>
      </c>
      <c r="R4" s="155">
        <v>3.7589999999999999</v>
      </c>
      <c r="S4" s="155">
        <v>17966</v>
      </c>
      <c r="T4" s="155">
        <v>87.793999999999997</v>
      </c>
      <c r="U4" s="171">
        <v>1.4E-5</v>
      </c>
      <c r="V4" s="171">
        <v>1</v>
      </c>
      <c r="W4" s="171">
        <v>1.02583212027576E-2</v>
      </c>
    </row>
    <row r="5" spans="1:23">
      <c r="A5" s="21"/>
      <c r="B5" s="21"/>
      <c r="C5" s="21"/>
      <c r="D5" s="21"/>
      <c r="E5" s="21"/>
      <c r="F5" s="21"/>
      <c r="G5" s="21"/>
      <c r="H5" s="21"/>
      <c r="I5" s="21"/>
      <c r="J5" s="21"/>
      <c r="K5" s="21"/>
      <c r="M5" s="21"/>
      <c r="N5" s="23"/>
      <c r="O5" s="23"/>
      <c r="P5" s="21"/>
      <c r="Q5" s="21"/>
      <c r="R5" s="21"/>
      <c r="S5" s="21"/>
      <c r="T5" s="21"/>
      <c r="U5" s="21"/>
      <c r="V5" s="21"/>
      <c r="W5" s="21"/>
    </row>
    <row r="6" spans="1:23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M6" s="21"/>
      <c r="N6" s="23"/>
      <c r="O6" s="23"/>
      <c r="P6" s="21"/>
      <c r="Q6" s="21"/>
      <c r="R6" s="21"/>
      <c r="S6" s="21"/>
      <c r="T6" s="21"/>
      <c r="U6" s="21"/>
      <c r="V6" s="21"/>
      <c r="W6" s="21"/>
    </row>
    <row r="7" spans="1:23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M7" s="21"/>
      <c r="N7" s="23"/>
      <c r="O7" s="23"/>
      <c r="P7" s="21"/>
      <c r="Q7" s="21"/>
      <c r="R7" s="21"/>
      <c r="S7" s="21"/>
      <c r="T7" s="21"/>
      <c r="U7" s="21"/>
      <c r="V7" s="21"/>
      <c r="W7" s="21"/>
    </row>
    <row r="8" spans="1:23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M8" s="21"/>
      <c r="N8" s="23"/>
      <c r="O8" s="23"/>
      <c r="P8" s="21"/>
      <c r="Q8" s="21"/>
      <c r="R8" s="21"/>
      <c r="S8" s="21"/>
      <c r="T8" s="21"/>
      <c r="U8" s="21"/>
      <c r="V8" s="21"/>
      <c r="W8" s="21"/>
    </row>
    <row r="9" spans="1:23">
      <c r="A9" s="21"/>
      <c r="B9" s="21"/>
      <c r="C9" s="21"/>
      <c r="D9" s="21"/>
      <c r="E9" s="21"/>
      <c r="F9" s="21"/>
      <c r="G9" s="21"/>
      <c r="H9" s="21"/>
      <c r="I9" s="21"/>
      <c r="J9" s="21"/>
      <c r="K9" s="21"/>
      <c r="M9" s="21"/>
      <c r="N9" s="23"/>
      <c r="O9" s="23"/>
      <c r="P9" s="21"/>
      <c r="Q9" s="21"/>
      <c r="R9" s="21"/>
      <c r="S9" s="21"/>
      <c r="T9" s="21"/>
      <c r="U9" s="21"/>
      <c r="V9" s="21"/>
      <c r="W9" s="21"/>
    </row>
    <row r="10" spans="1:23">
      <c r="A10" s="21"/>
      <c r="B10" s="21"/>
      <c r="C10" s="21"/>
      <c r="D10" s="21"/>
      <c r="E10" s="21"/>
      <c r="F10" s="21"/>
      <c r="G10" s="21"/>
      <c r="H10" s="21"/>
      <c r="I10" s="21"/>
      <c r="J10" s="21"/>
      <c r="K10" s="21"/>
      <c r="M10" s="21"/>
      <c r="N10" s="23"/>
      <c r="O10" s="23"/>
      <c r="P10" s="21"/>
      <c r="Q10" s="21"/>
      <c r="R10" s="21"/>
      <c r="S10" s="21"/>
      <c r="T10" s="21"/>
      <c r="U10" s="21"/>
      <c r="V10" s="21"/>
      <c r="W10" s="21"/>
    </row>
    <row r="11" spans="1:23">
      <c r="A11" s="21"/>
      <c r="B11" s="21"/>
      <c r="C11" s="21"/>
      <c r="D11" s="21"/>
      <c r="E11" s="21"/>
      <c r="F11" s="21"/>
      <c r="G11" s="21"/>
      <c r="H11" s="21"/>
      <c r="I11" s="21"/>
      <c r="J11" s="21"/>
      <c r="K11" s="21"/>
      <c r="M11" s="21"/>
      <c r="N11" s="23"/>
      <c r="O11" s="23"/>
      <c r="P11" s="21"/>
      <c r="Q11" s="21"/>
      <c r="R11" s="21"/>
      <c r="S11" s="21"/>
      <c r="T11" s="21"/>
      <c r="U11" s="21"/>
      <c r="V11" s="21"/>
      <c r="W11" s="21"/>
    </row>
    <row r="12" spans="1:23">
      <c r="A12" s="21"/>
      <c r="B12" s="21"/>
      <c r="C12" s="21"/>
      <c r="D12" s="21"/>
      <c r="E12" s="21"/>
      <c r="F12" s="21"/>
      <c r="G12" s="21"/>
      <c r="H12" s="21"/>
      <c r="I12" s="21"/>
      <c r="J12" s="21"/>
      <c r="K12" s="21"/>
      <c r="M12" s="21"/>
      <c r="N12" s="23"/>
      <c r="O12" s="23"/>
      <c r="P12" s="21"/>
      <c r="Q12" s="21"/>
      <c r="R12" s="21"/>
      <c r="S12" s="21"/>
      <c r="T12" s="21"/>
      <c r="U12" s="21"/>
      <c r="V12" s="21"/>
      <c r="W12" s="21"/>
    </row>
    <row r="13" spans="1:23">
      <c r="A13" s="21"/>
      <c r="B13" s="21"/>
      <c r="C13" s="21"/>
      <c r="D13" s="21"/>
      <c r="E13" s="21"/>
      <c r="F13" s="21"/>
      <c r="G13" s="21"/>
      <c r="H13" s="21"/>
      <c r="I13" s="21"/>
      <c r="J13" s="21"/>
      <c r="K13" s="21"/>
      <c r="M13" s="21"/>
      <c r="N13" s="23"/>
      <c r="O13" s="23"/>
      <c r="P13" s="21"/>
      <c r="Q13" s="21"/>
      <c r="R13" s="21"/>
      <c r="S13" s="21"/>
      <c r="T13" s="21"/>
      <c r="U13" s="21"/>
      <c r="V13" s="21"/>
      <c r="W13" s="21"/>
    </row>
    <row r="14" spans="1:23">
      <c r="A14" s="21"/>
      <c r="B14" s="21"/>
      <c r="C14" s="21"/>
      <c r="D14" s="21"/>
      <c r="E14" s="21"/>
      <c r="F14" s="21"/>
      <c r="G14" s="21"/>
      <c r="H14" s="21"/>
      <c r="I14" s="21"/>
      <c r="J14" s="21"/>
      <c r="K14" s="21"/>
      <c r="M14" s="21"/>
      <c r="N14" s="23"/>
      <c r="O14" s="23"/>
      <c r="P14" s="21"/>
      <c r="Q14" s="21"/>
      <c r="R14" s="21"/>
      <c r="S14" s="21"/>
      <c r="T14" s="21"/>
      <c r="U14" s="21"/>
      <c r="V14" s="21"/>
      <c r="W14" s="21"/>
    </row>
    <row r="15" spans="1:23">
      <c r="A15" s="21"/>
      <c r="B15" s="21"/>
      <c r="C15" s="21"/>
      <c r="D15" s="21"/>
      <c r="E15" s="21"/>
      <c r="F15" s="21"/>
      <c r="G15" s="21"/>
      <c r="H15" s="21"/>
      <c r="I15" s="21"/>
      <c r="J15" s="21"/>
      <c r="K15" s="21"/>
      <c r="M15" s="21"/>
      <c r="N15" s="23"/>
      <c r="O15" s="23"/>
      <c r="P15" s="21"/>
      <c r="Q15" s="21"/>
      <c r="R15" s="21"/>
      <c r="S15" s="21"/>
      <c r="T15" s="21"/>
      <c r="U15" s="21"/>
      <c r="V15" s="21"/>
      <c r="W15" s="21"/>
    </row>
    <row r="16" spans="1:23">
      <c r="A16" s="21"/>
      <c r="B16" s="21"/>
      <c r="C16" s="21"/>
      <c r="D16" s="21"/>
      <c r="E16" s="21"/>
      <c r="F16" s="21"/>
      <c r="G16" s="21"/>
      <c r="H16" s="21"/>
      <c r="I16" s="21"/>
      <c r="J16" s="21"/>
      <c r="K16" s="21"/>
      <c r="M16" s="21"/>
      <c r="N16" s="23"/>
      <c r="O16" s="23"/>
      <c r="P16" s="21"/>
      <c r="Q16" s="21"/>
      <c r="R16" s="21"/>
      <c r="S16" s="21"/>
      <c r="T16" s="21"/>
      <c r="U16" s="21"/>
      <c r="V16" s="21"/>
      <c r="W16" s="21"/>
    </row>
    <row r="17" spans="1:23">
      <c r="A17" s="21"/>
      <c r="B17" s="21"/>
      <c r="C17" s="21"/>
      <c r="D17" s="21"/>
      <c r="E17" s="21"/>
      <c r="F17" s="21"/>
      <c r="G17" s="21"/>
      <c r="H17" s="21"/>
      <c r="I17" s="21"/>
      <c r="J17" s="21"/>
      <c r="K17" s="21"/>
      <c r="M17" s="21"/>
      <c r="N17" s="23"/>
      <c r="O17" s="23"/>
      <c r="P17" s="21"/>
      <c r="Q17" s="21"/>
      <c r="R17" s="21"/>
      <c r="S17" s="21"/>
      <c r="T17" s="21"/>
      <c r="U17" s="21"/>
      <c r="V17" s="21"/>
      <c r="W17" s="21"/>
    </row>
    <row r="18" spans="1:23">
      <c r="A18" s="21"/>
      <c r="B18" s="21"/>
      <c r="C18" s="21"/>
      <c r="D18" s="21"/>
      <c r="E18" s="21"/>
      <c r="F18" s="21"/>
      <c r="G18" s="21"/>
      <c r="H18" s="21"/>
      <c r="I18" s="21"/>
      <c r="J18" s="21"/>
      <c r="K18" s="21"/>
      <c r="M18" s="21"/>
      <c r="N18" s="23"/>
      <c r="O18" s="23"/>
      <c r="P18" s="21"/>
      <c r="Q18" s="21"/>
      <c r="R18" s="21"/>
      <c r="S18" s="21"/>
      <c r="T18" s="21"/>
      <c r="U18" s="21"/>
      <c r="V18" s="21"/>
      <c r="W18" s="21"/>
    </row>
    <row r="19" spans="1:23">
      <c r="A19" s="21"/>
      <c r="B19" s="21"/>
      <c r="C19" s="21"/>
      <c r="D19" s="21"/>
      <c r="E19" s="21"/>
      <c r="F19" s="21"/>
      <c r="G19" s="21"/>
      <c r="H19" s="21"/>
      <c r="I19" s="21"/>
      <c r="J19" s="21"/>
      <c r="K19" s="21"/>
      <c r="M19" s="21"/>
      <c r="N19" s="23"/>
      <c r="O19" s="23"/>
      <c r="P19" s="21"/>
      <c r="Q19" s="21"/>
      <c r="R19" s="21"/>
      <c r="S19" s="21"/>
      <c r="T19" s="21"/>
      <c r="U19" s="21"/>
      <c r="V19" s="21"/>
      <c r="W19" s="21"/>
    </row>
    <row r="20" spans="1:23">
      <c r="E20" s="21"/>
      <c r="H20" s="21"/>
      <c r="I20" s="21"/>
      <c r="J20" s="21"/>
      <c r="K20" s="21"/>
      <c r="M20" s="21"/>
      <c r="N20" s="23"/>
      <c r="O20" s="23"/>
    </row>
    <row r="21" spans="1:23">
      <c r="M21" s="4"/>
    </row>
    <row r="22" spans="1:23">
      <c r="H22" s="2"/>
      <c r="M22" s="4"/>
    </row>
    <row r="23" spans="1:23">
      <c r="H23" s="2"/>
    </row>
    <row r="24" spans="1:23">
      <c r="H24" s="2"/>
    </row>
    <row r="25" spans="1:23">
      <c r="H25" s="2"/>
    </row>
    <row r="26" spans="1:23">
      <c r="H26" s="2"/>
    </row>
    <row r="27" spans="1:23">
      <c r="H27" s="2"/>
    </row>
    <row r="28" spans="1:23">
      <c r="H28" s="2"/>
    </row>
    <row r="1048574" spans="14:14">
      <c r="N1048574" s="5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20" xr:uid="{00000000-0002-0000-0800-000000000000}">
      <formula1>israel_abroad</formula1>
    </dataValidation>
    <dataValidation type="list" allowBlank="1" showInputMessage="1" showErrorMessage="1" sqref="O2:O20" xr:uid="{00000000-0002-0000-0800-000001000000}">
      <formula1>Holding_interest</formula1>
    </dataValidation>
    <dataValidation type="list" allowBlank="1" showInputMessage="1" showErrorMessage="1" sqref="N2:N20" xr:uid="{00000000-0002-0000-0800-000002000000}">
      <formula1>Fund_type</formula1>
    </dataValidation>
    <dataValidation type="list" allowBlank="1" showInputMessage="1" showErrorMessage="1" sqref="E2:E20" xr:uid="{00000000-0002-0000-0800-000003000000}">
      <formula1>Issuer_Type_TFunds</formula1>
    </dataValidation>
    <dataValidation type="list" allowBlank="1" showInputMessage="1" showErrorMessage="1" sqref="H2:H20" xr:uid="{00000000-0002-0000-0800-000004000000}">
      <formula1>Security_ID_Number_Type</formula1>
    </dataValidation>
    <dataValidation type="list" allowBlank="1" showInputMessage="1" showErrorMessage="1" sqref="L2:L20" xr:uid="{00000000-0002-0000-0800-000005000000}">
      <formula1>tradeable_status_funds</formula1>
    </dataValidation>
    <dataValidation type="list" allowBlank="1" showInputMessage="1" showErrorMessage="1" sqref="K2:K20" xr:uid="{00000000-0002-0000-0800-000006000000}">
      <formula1>Country_list_funds</formula1>
    </dataValidation>
    <dataValidation type="list" allowBlank="1" showInputMessage="1" showErrorMessage="1" sqref="M2:M20" xr:uid="{00000000-0002-0000-0800-000007000000}">
      <formula1>Stock_Exchange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800-000008000000}">
          <x14:formula1>
            <xm:f>'אפשרויות בחירה'!$C$897:$C$900</xm:f>
          </x14:formula1>
          <xm:sqref>I2:I20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34</vt:i4>
      </vt:variant>
      <vt:variant>
        <vt:lpstr>טווחים בעלי שם</vt:lpstr>
      </vt:variant>
      <vt:variant>
        <vt:i4>77</vt:i4>
      </vt:variant>
    </vt:vector>
  </HeadingPairs>
  <TitlesOfParts>
    <vt:vector size="111" baseType="lpstr">
      <vt:lpstr>עמוד פתיחה</vt:lpstr>
      <vt:lpstr>סכום נכסים</vt:lpstr>
      <vt:lpstr>מזומנים ושווי מזומנים</vt:lpstr>
      <vt:lpstr>איגרות חוב ממשלתיות</vt:lpstr>
      <vt:lpstr>ניירות ערך מסחריים</vt:lpstr>
      <vt:lpstr>איגרות חוב</vt:lpstr>
      <vt:lpstr>מניות מבכ ויהש</vt:lpstr>
      <vt:lpstr>קרנות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 איגרות חוב ממשלתיות</vt:lpstr>
      <vt:lpstr>לא סחיר איגרות חוב מיועדות</vt:lpstr>
      <vt:lpstr>אפיק השקעה מובטח תשואה</vt:lpstr>
      <vt:lpstr>לא סחיר ניירות ערך מסחריים</vt:lpstr>
      <vt:lpstr>לא סחיר איגרות חוב</vt:lpstr>
      <vt:lpstr>לא סחיר מניות מבכ ויהש</vt:lpstr>
      <vt:lpstr>קרנות השקעה</vt:lpstr>
      <vt:lpstr>לא סחיר כתבי אופציה</vt:lpstr>
      <vt:lpstr>לא סחיר אופציות</vt:lpstr>
      <vt:lpstr>לא סחיר נגזרים אחרים</vt:lpstr>
      <vt:lpstr>הלוואות</vt:lpstr>
      <vt:lpstr>לא סחיר מוצרים מובנים</vt:lpstr>
      <vt:lpstr>פיקדונות מעל 3 חודשים</vt:lpstr>
      <vt:lpstr>זכויות מקרקעין</vt:lpstr>
      <vt:lpstr>השקעה בחברות מוחזקות</vt:lpstr>
      <vt:lpstr>נכסים אחרים</vt:lpstr>
      <vt:lpstr>מסגרות אשראי</vt:lpstr>
      <vt:lpstr>יתרות התחייבות להשקעה</vt:lpstr>
      <vt:lpstr>אפשרויות בחירה</vt:lpstr>
      <vt:lpstr>מיפוי סעיפים</vt:lpstr>
      <vt:lpstr>File Name Info</vt:lpstr>
      <vt:lpstr>Additional_Factor</vt:lpstr>
      <vt:lpstr>Amoritization</vt:lpstr>
      <vt:lpstr>Capsule</vt:lpstr>
      <vt:lpstr>Company_Name</vt:lpstr>
      <vt:lpstr>Company_Name_ID</vt:lpstr>
      <vt:lpstr>Consortium</vt:lpstr>
      <vt:lpstr>Country_list</vt:lpstr>
      <vt:lpstr>Country_list_funds</vt:lpstr>
      <vt:lpstr>CSA</vt:lpstr>
      <vt:lpstr>Delivery</vt:lpstr>
      <vt:lpstr>Dependence_Independence</vt:lpstr>
      <vt:lpstr>Duration_Underlying_Interest_Rate</vt:lpstr>
      <vt:lpstr>File_Type</vt:lpstr>
      <vt:lpstr>Full_File_Type</vt:lpstr>
      <vt:lpstr>Full_Type</vt:lpstr>
      <vt:lpstr>Full_Type_Nostro</vt:lpstr>
      <vt:lpstr>Full_Year</vt:lpstr>
      <vt:lpstr>Fund_Strategy</vt:lpstr>
      <vt:lpstr>Fund_type</vt:lpstr>
      <vt:lpstr>Holding_interest</vt:lpstr>
      <vt:lpstr>In_the_books</vt:lpstr>
      <vt:lpstr>Industry_Sector</vt:lpstr>
      <vt:lpstr>Industry_sector_all</vt:lpstr>
      <vt:lpstr>Industry_sectors</vt:lpstr>
      <vt:lpstr>israel_abroad</vt:lpstr>
      <vt:lpstr>Issuer_Number_Banks</vt:lpstr>
      <vt:lpstr>Issuer_Number_Fund</vt:lpstr>
      <vt:lpstr>issuer_number_loan</vt:lpstr>
      <vt:lpstr>Issuer_Number_Type</vt:lpstr>
      <vt:lpstr>Issuer_Number_Type_2</vt:lpstr>
      <vt:lpstr>Issuer_Number_Type_3</vt:lpstr>
      <vt:lpstr>'אפשרויות בחירה'!Issuer_Number_Type_V2</vt:lpstr>
      <vt:lpstr>Issuer_Type_TFunds</vt:lpstr>
      <vt:lpstr>Leading_factor</vt:lpstr>
      <vt:lpstr>Linked_Type</vt:lpstr>
      <vt:lpstr>other_investments</vt:lpstr>
      <vt:lpstr>Penalty</vt:lpstr>
      <vt:lpstr>QTR</vt:lpstr>
      <vt:lpstr>Rating_Agency</vt:lpstr>
      <vt:lpstr>real_estate_lifestage</vt:lpstr>
      <vt:lpstr>real_estate_loans</vt:lpstr>
      <vt:lpstr>Real_Estate_Main_Use</vt:lpstr>
      <vt:lpstr>Recourse_Nonrecourse</vt:lpstr>
      <vt:lpstr>Repayment_Rights</vt:lpstr>
      <vt:lpstr>Reset_frequency</vt:lpstr>
      <vt:lpstr>Security_ID_Number_Type</vt:lpstr>
      <vt:lpstr>'אפשרויות בחירה'!Security_Number_Loans</vt:lpstr>
      <vt:lpstr>Stock_Exchange</vt:lpstr>
      <vt:lpstr>Stock_Exchange_Gov_Bonds</vt:lpstr>
      <vt:lpstr>Subordination_Risk</vt:lpstr>
      <vt:lpstr>Tradeable_Status</vt:lpstr>
      <vt:lpstr>Tradeable_Status_All</vt:lpstr>
      <vt:lpstr>tradeable_status_bonds</vt:lpstr>
      <vt:lpstr>tradeable_status_funds</vt:lpstr>
      <vt:lpstr>tradeable_status_stock</vt:lpstr>
      <vt:lpstr>Tradeable_Status_v2</vt:lpstr>
      <vt:lpstr>tradeable_status_warrants</vt:lpstr>
      <vt:lpstr>tradeable_status_warrants_v2</vt:lpstr>
      <vt:lpstr>'אפשרויות בחירה'!Transaction</vt:lpstr>
      <vt:lpstr>Type</vt:lpstr>
      <vt:lpstr>Type_of_Interest_Rate</vt:lpstr>
      <vt:lpstr>Type_of_Security</vt:lpstr>
      <vt:lpstr>Type_of_Security_ID</vt:lpstr>
      <vt:lpstr>Type_of_Security_ID_Fund</vt:lpstr>
      <vt:lpstr>'אפשרויות בחירה'!Type_of_Security_ID_V2</vt:lpstr>
      <vt:lpstr>Underlying_Asset</vt:lpstr>
      <vt:lpstr>Underlying_Asset_Structured</vt:lpstr>
      <vt:lpstr>Underlying_Interest_Rates</vt:lpstr>
      <vt:lpstr>'אפשרויות בחירה'!Underlying_Interest_Rates_Der</vt:lpstr>
      <vt:lpstr>Valuation</vt:lpstr>
      <vt:lpstr>Valuation_Loans</vt:lpstr>
      <vt:lpstr>Valuation_Method</vt:lpstr>
      <vt:lpstr>Valuation_Realestate</vt:lpstr>
      <vt:lpstr>What_is_rated</vt:lpstr>
      <vt:lpstr>what_is_rated_loans</vt:lpstr>
      <vt:lpstr>YEAR</vt:lpstr>
      <vt:lpstr>Yes_No_Bad_Debt</vt:lpstr>
    </vt:vector>
  </TitlesOfParts>
  <Company>MOF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עדכון 4.12.2023</dc:title>
  <dc:creator>נירית שימרון</dc:creator>
  <cp:lastModifiedBy>Keshet Liat</cp:lastModifiedBy>
  <cp:lastPrinted>2022-08-08T09:16:18Z</cp:lastPrinted>
  <dcterms:created xsi:type="dcterms:W3CDTF">2021-05-03T04:41:48Z</dcterms:created>
  <dcterms:modified xsi:type="dcterms:W3CDTF">2024-10-30T13:01:15Z</dcterms:modified>
</cp:coreProperties>
</file>